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521" windowWidth="15330" windowHeight="4320" activeTab="0"/>
  </bookViews>
  <sheets>
    <sheet name="BE" sheetId="1" r:id="rId1"/>
  </sheets>
  <definedNames>
    <definedName name="Class_List_Template">'BE'!$A$2:$AE$145</definedName>
    <definedName name="_xlnm.Print_Area" localSheetId="0">'BE'!$C$3:$AE$163</definedName>
    <definedName name="_xlnm.Print_Titles" localSheetId="0">'BE'!$E:$E,'BE'!$2:$2</definedName>
  </definedNames>
  <calcPr fullCalcOnLoad="1"/>
</workbook>
</file>

<file path=xl/comments1.xml><?xml version="1.0" encoding="utf-8"?>
<comments xmlns="http://schemas.openxmlformats.org/spreadsheetml/2006/main">
  <authors>
    <author>Courtney Murphy</author>
    <author>Tony Allwright</author>
  </authors>
  <commentList>
    <comment ref="P19" authorId="0">
      <text>
        <r>
          <rPr>
            <b/>
            <sz val="8"/>
            <rFont val="Tahoma"/>
            <family val="2"/>
          </rPr>
          <t>Courtney Murphy:</t>
        </r>
        <r>
          <rPr>
            <sz val="8"/>
            <rFont val="Tahoma"/>
            <family val="2"/>
          </rPr>
          <t xml:space="preserve">
paid US$400
</t>
        </r>
      </text>
    </comment>
    <comment ref="P5" authorId="0">
      <text>
        <r>
          <rPr>
            <b/>
            <sz val="8"/>
            <rFont val="Tahoma"/>
            <family val="2"/>
          </rPr>
          <t>Courtney Murphy:</t>
        </r>
        <r>
          <rPr>
            <sz val="8"/>
            <rFont val="Tahoma"/>
            <family val="2"/>
          </rPr>
          <t xml:space="preserve">
Paid US$200
+$260</t>
        </r>
      </text>
    </comment>
    <comment ref="P36" authorId="0">
      <text>
        <r>
          <rPr>
            <b/>
            <sz val="8"/>
            <rFont val="Tahoma"/>
            <family val="2"/>
          </rPr>
          <t>Courtney Murphy:</t>
        </r>
        <r>
          <rPr>
            <sz val="8"/>
            <rFont val="Tahoma"/>
            <family val="2"/>
          </rPr>
          <t xml:space="preserve">
D Hughes paid deposit</t>
        </r>
      </text>
    </comment>
    <comment ref="P114" authorId="0">
      <text>
        <r>
          <rPr>
            <b/>
            <sz val="8"/>
            <rFont val="Tahoma"/>
            <family val="2"/>
          </rPr>
          <t>Courtney Murphy:</t>
        </r>
        <r>
          <rPr>
            <sz val="8"/>
            <rFont val="Tahoma"/>
            <family val="2"/>
          </rPr>
          <t xml:space="preserve">
US$60</t>
        </r>
      </text>
    </comment>
    <comment ref="P167" authorId="0">
      <text>
        <r>
          <rPr>
            <b/>
            <sz val="8"/>
            <rFont val="Tahoma"/>
            <family val="2"/>
          </rPr>
          <t>Courtney Murphy:</t>
        </r>
        <r>
          <rPr>
            <sz val="8"/>
            <rFont val="Tahoma"/>
            <family val="2"/>
          </rPr>
          <t xml:space="preserve">
incls 100 donation C Kinsella + 50 Tony Lawton + 300EGA +300 MIE office</t>
        </r>
      </text>
    </comment>
    <comment ref="P45" authorId="0">
      <text>
        <r>
          <rPr>
            <b/>
            <sz val="8"/>
            <rFont val="Tahoma"/>
            <family val="2"/>
          </rPr>
          <t>Courtney Murphy:</t>
        </r>
        <r>
          <rPr>
            <sz val="8"/>
            <rFont val="Tahoma"/>
            <family val="2"/>
          </rPr>
          <t xml:space="preserve">
paid US$400
</t>
        </r>
      </text>
    </comment>
    <comment ref="P29" authorId="1">
      <text>
        <r>
          <rPr>
            <sz val="9"/>
            <rFont val="Tahoma"/>
            <family val="2"/>
          </rPr>
          <t>Per 9Mar2011</t>
        </r>
      </text>
    </comment>
  </commentList>
</comments>
</file>

<file path=xl/sharedStrings.xml><?xml version="1.0" encoding="utf-8"?>
<sst xmlns="http://schemas.openxmlformats.org/spreadsheetml/2006/main" count="1780" uniqueCount="1176">
  <si>
    <t>John</t>
  </si>
  <si>
    <t>James</t>
  </si>
  <si>
    <t>Abell</t>
  </si>
  <si>
    <t>548 Brant Waterloo Road</t>
  </si>
  <si>
    <t>PO Box 1171</t>
  </si>
  <si>
    <t>Ayr</t>
  </si>
  <si>
    <t>Ontario</t>
  </si>
  <si>
    <t>Canada</t>
  </si>
  <si>
    <t>(519) 632 7683</t>
  </si>
  <si>
    <t>(519) 589 4856</t>
  </si>
  <si>
    <t>IG Financial Services Inc</t>
  </si>
  <si>
    <t>Financial Consultant</t>
  </si>
  <si>
    <t>201-80 King St. S</t>
  </si>
  <si>
    <t>Waterloo</t>
  </si>
  <si>
    <t>N2J 1P5</t>
  </si>
  <si>
    <t>jack.abell@investorsgroup.com</t>
  </si>
  <si>
    <t>Tony</t>
  </si>
  <si>
    <t>Allwright</t>
  </si>
  <si>
    <t>9 Killiney Heath</t>
  </si>
  <si>
    <t>Killiney</t>
  </si>
  <si>
    <t>Co. Dublin</t>
  </si>
  <si>
    <t>tony@tallrite.com</t>
  </si>
  <si>
    <t>Tallrite Ltd</t>
  </si>
  <si>
    <t>CEO</t>
  </si>
  <si>
    <t>01 2350045</t>
  </si>
  <si>
    <t>Joseph</t>
  </si>
  <si>
    <t>Anderson</t>
  </si>
  <si>
    <t>PO Box 729</t>
  </si>
  <si>
    <t>Boca Grande</t>
  </si>
  <si>
    <t>Florida</t>
  </si>
  <si>
    <t>FL 33921</t>
  </si>
  <si>
    <t>USA</t>
  </si>
  <si>
    <t>+1 941 964-8128</t>
  </si>
  <si>
    <t>jba@ewol.com</t>
  </si>
  <si>
    <t>1 941 391-1327</t>
  </si>
  <si>
    <t>Beachfront Properties</t>
  </si>
  <si>
    <t>Broker</t>
  </si>
  <si>
    <t>P. O. Box 1070</t>
  </si>
  <si>
    <t>33921</t>
  </si>
  <si>
    <t>jba@JoeAndersonRealtor.com</t>
  </si>
  <si>
    <t>D</t>
  </si>
  <si>
    <t>Dublin 14</t>
  </si>
  <si>
    <t>Ciaran</t>
  </si>
  <si>
    <t>N</t>
  </si>
  <si>
    <t>Blair</t>
  </si>
  <si>
    <t>Engineer</t>
  </si>
  <si>
    <t>Castleknock</t>
  </si>
  <si>
    <t>Dublin 15</t>
  </si>
  <si>
    <t>Daniel</t>
  </si>
  <si>
    <t>Bolger</t>
  </si>
  <si>
    <t>751 Lake Twintree Crescent SE</t>
  </si>
  <si>
    <t>Calgary</t>
  </si>
  <si>
    <t>Alberta</t>
  </si>
  <si>
    <t>T2J 2W2</t>
  </si>
  <si>
    <t>Michael</t>
  </si>
  <si>
    <t>M</t>
  </si>
  <si>
    <t>Brooks</t>
  </si>
  <si>
    <t>F</t>
  </si>
  <si>
    <t>Byrne</t>
  </si>
  <si>
    <t>EBS International Ltd</t>
  </si>
  <si>
    <t>18-21 St Stephen's Green</t>
  </si>
  <si>
    <t>Dublin 2</t>
  </si>
  <si>
    <t>269 6282</t>
  </si>
  <si>
    <t>703 8329</t>
  </si>
  <si>
    <t>Peter</t>
  </si>
  <si>
    <t>Cyril</t>
  </si>
  <si>
    <t>Kevin</t>
  </si>
  <si>
    <t>Augustine</t>
  </si>
  <si>
    <t>Caffrey</t>
  </si>
  <si>
    <t>23 Racecourse Lawn</t>
  </si>
  <si>
    <t>Oakpark</t>
  </si>
  <si>
    <t>Tralee</t>
  </si>
  <si>
    <t>Co. Kerry</t>
  </si>
  <si>
    <t>066 712 3495</t>
  </si>
  <si>
    <t>caffreyk@eircom.net</t>
  </si>
  <si>
    <t>Kerry County Council</t>
  </si>
  <si>
    <t>Chief Fire Officer</t>
  </si>
  <si>
    <t>Fire Brigade HQ</t>
  </si>
  <si>
    <t>Balloonagh</t>
  </si>
  <si>
    <t>066 712 3111</t>
  </si>
  <si>
    <t>kcaffrey@kerrycoco.ie</t>
  </si>
  <si>
    <t>Andrew</t>
  </si>
  <si>
    <t>Alphonsus</t>
  </si>
  <si>
    <t>Campbell</t>
  </si>
  <si>
    <t>Senior VP and Chief Financial Officer</t>
  </si>
  <si>
    <t>14 Polo Drive</t>
  </si>
  <si>
    <t>Illinois</t>
  </si>
  <si>
    <t>847 482 3625</t>
  </si>
  <si>
    <t>Thomas</t>
  </si>
  <si>
    <t>V</t>
  </si>
  <si>
    <t>Dundalk</t>
  </si>
  <si>
    <t>Noel</t>
  </si>
  <si>
    <t>Casey</t>
  </si>
  <si>
    <t>19 Rostrevor Road</t>
  </si>
  <si>
    <t>Rathgar</t>
  </si>
  <si>
    <t>Dublin 6</t>
  </si>
  <si>
    <t>497 9611</t>
  </si>
  <si>
    <t>ESB</t>
  </si>
  <si>
    <t>604 2977</t>
  </si>
  <si>
    <t>Anthony</t>
  </si>
  <si>
    <t>Cawley</t>
  </si>
  <si>
    <t>47 Briarwood Lawn</t>
  </si>
  <si>
    <t>Mulhuddart</t>
  </si>
  <si>
    <t>Department of Environment, Heritage &amp; Local Government</t>
  </si>
  <si>
    <t>Engineering Inspector</t>
  </si>
  <si>
    <t>Custom House</t>
  </si>
  <si>
    <t>Dublin 1</t>
  </si>
  <si>
    <t>W</t>
  </si>
  <si>
    <t>Cleary</t>
  </si>
  <si>
    <t>9 Terenure Park</t>
  </si>
  <si>
    <t>P</t>
  </si>
  <si>
    <t>Clerkin</t>
  </si>
  <si>
    <t>35 Wellington Road</t>
  </si>
  <si>
    <t>Crumlin</t>
  </si>
  <si>
    <t>Dublin 12</t>
  </si>
  <si>
    <t>Richard</t>
  </si>
  <si>
    <t>Collins</t>
  </si>
  <si>
    <t>10 Biscayne</t>
  </si>
  <si>
    <t>Malahide</t>
  </si>
  <si>
    <t>Telecom Eireann</t>
  </si>
  <si>
    <t>Engineer/Computer Scientist</t>
  </si>
  <si>
    <t>Room 324</t>
  </si>
  <si>
    <t>St Stephens Green West</t>
  </si>
  <si>
    <t>Patrick</t>
  </si>
  <si>
    <t>J</t>
  </si>
  <si>
    <t>Connolly</t>
  </si>
  <si>
    <t>Athlone</t>
  </si>
  <si>
    <t>Co. Westmeath</t>
  </si>
  <si>
    <t>Walter</t>
  </si>
  <si>
    <t>Connor</t>
  </si>
  <si>
    <t>29 Sydney Parade Avenue</t>
  </si>
  <si>
    <t>Merrion</t>
  </si>
  <si>
    <t>Dublin 4</t>
  </si>
  <si>
    <t>269 2522</t>
  </si>
  <si>
    <t>Francis</t>
  </si>
  <si>
    <t>T</t>
  </si>
  <si>
    <t>Cruise</t>
  </si>
  <si>
    <t>175 Howth Road</t>
  </si>
  <si>
    <t>Sutton</t>
  </si>
  <si>
    <t>Dublin 13</t>
  </si>
  <si>
    <t>832 3026</t>
  </si>
  <si>
    <t>Malachi</t>
  </si>
  <si>
    <t>Cullen</t>
  </si>
  <si>
    <t>Hillquarter</t>
  </si>
  <si>
    <t>Coosan</t>
  </si>
  <si>
    <t>090-6475162</t>
  </si>
  <si>
    <t>Delaney</t>
  </si>
  <si>
    <t>Co. Carlow</t>
  </si>
  <si>
    <t>Carlow Institute of Technology</t>
  </si>
  <si>
    <t>Kilkenny Rd</t>
  </si>
  <si>
    <t>Carlow</t>
  </si>
  <si>
    <t>Gerald</t>
  </si>
  <si>
    <t>Arthur Echlin</t>
  </si>
  <si>
    <t>Delany</t>
  </si>
  <si>
    <t>Louis</t>
  </si>
  <si>
    <t>Doody</t>
  </si>
  <si>
    <t>2394 Deer Run Avenue</t>
  </si>
  <si>
    <t>Oakville</t>
  </si>
  <si>
    <t>L6J 6K6</t>
  </si>
  <si>
    <t>905 844 3425</t>
  </si>
  <si>
    <t>Raymond</t>
  </si>
  <si>
    <t>A</t>
  </si>
  <si>
    <t>Duggan</t>
  </si>
  <si>
    <t>35 Leopardstown Park</t>
  </si>
  <si>
    <t>Stillorgan</t>
  </si>
  <si>
    <t>288 6889</t>
  </si>
  <si>
    <t>R A Duggan &amp; Associates</t>
  </si>
  <si>
    <t>Engineering Consultant</t>
  </si>
  <si>
    <t>7 Adelaide Street</t>
  </si>
  <si>
    <t>Dun Laoghaire</t>
  </si>
  <si>
    <t>Harry</t>
  </si>
  <si>
    <t>Elliott</t>
  </si>
  <si>
    <t>356 Beaconsfield Blvd.</t>
  </si>
  <si>
    <t>Beaconsfield</t>
  </si>
  <si>
    <t>Quebec</t>
  </si>
  <si>
    <t>H9W 4A9</t>
  </si>
  <si>
    <t>B</t>
  </si>
  <si>
    <t>56 Dunluce Road</t>
  </si>
  <si>
    <t>Clontarf</t>
  </si>
  <si>
    <t>Dublin 3</t>
  </si>
  <si>
    <t>833 8277</t>
  </si>
  <si>
    <t>Edward</t>
  </si>
  <si>
    <t>Hugh</t>
  </si>
  <si>
    <t>Evans</t>
  </si>
  <si>
    <t>Blackrock</t>
  </si>
  <si>
    <t>Fitzgerald</t>
  </si>
  <si>
    <t>63 Merville Road</t>
  </si>
  <si>
    <t>jfitzgerald@dlrcoco.ie</t>
  </si>
  <si>
    <t>Dún Laoghaire Rathdown County Council</t>
  </si>
  <si>
    <t>Director of Environmental Services</t>
  </si>
  <si>
    <t>County Hall</t>
  </si>
  <si>
    <t>Marine Road</t>
  </si>
  <si>
    <t>Dún Laoghaire</t>
  </si>
  <si>
    <t>Henry</t>
  </si>
  <si>
    <t>Fogarty</t>
  </si>
  <si>
    <t>9 South Hill Park</t>
  </si>
  <si>
    <t>Booterstown</t>
  </si>
  <si>
    <t>X P</t>
  </si>
  <si>
    <t>Garvey</t>
  </si>
  <si>
    <t>40 Ballydown Grove</t>
  </si>
  <si>
    <t>Lucan</t>
  </si>
  <si>
    <t>628 1146</t>
  </si>
  <si>
    <t>F M</t>
  </si>
  <si>
    <t>Guilmartin</t>
  </si>
  <si>
    <t>C/O Roadstone</t>
  </si>
  <si>
    <t>Saggart</t>
  </si>
  <si>
    <t>Brian</t>
  </si>
  <si>
    <t>Timothy</t>
  </si>
  <si>
    <t>Guiney</t>
  </si>
  <si>
    <t>Seafield</t>
  </si>
  <si>
    <t>Knocknahur</t>
  </si>
  <si>
    <t>Co. Sligo</t>
  </si>
  <si>
    <t>Hamill</t>
  </si>
  <si>
    <t>5 Annsbrook</t>
  </si>
  <si>
    <t>Clonskeagh Road</t>
  </si>
  <si>
    <t>L J Warnants &amp; Company Ltd</t>
  </si>
  <si>
    <t>Hart</t>
  </si>
  <si>
    <t>Mooretown Cottage</t>
  </si>
  <si>
    <t>Dromiskin</t>
  </si>
  <si>
    <t>Co. Louth</t>
  </si>
  <si>
    <t>042 932 1559</t>
  </si>
  <si>
    <t>tony.hart@louthcoco.ie</t>
  </si>
  <si>
    <t>Louth County Council</t>
  </si>
  <si>
    <t>Senior Executive Engineer</t>
  </si>
  <si>
    <t>Station Masters House</t>
  </si>
  <si>
    <t>Dunleer</t>
  </si>
  <si>
    <t>042 686 2054</t>
  </si>
  <si>
    <t>Hearne</t>
  </si>
  <si>
    <t>Waterford</t>
  </si>
  <si>
    <t>Donal</t>
  </si>
  <si>
    <t>William</t>
  </si>
  <si>
    <t>Hughes</t>
  </si>
  <si>
    <t>19 Offington Court</t>
  </si>
  <si>
    <t>donal.hughes@ucd.ie</t>
  </si>
  <si>
    <t>University College Dublin</t>
  </si>
  <si>
    <t>College Lecturer</t>
  </si>
  <si>
    <t>Mechanical Engineering Dept</t>
  </si>
  <si>
    <t>Engineering Building</t>
  </si>
  <si>
    <t>Belfield</t>
  </si>
  <si>
    <t>R</t>
  </si>
  <si>
    <t>Hurley</t>
  </si>
  <si>
    <t>Woodbank</t>
  </si>
  <si>
    <t>Bray Road</t>
  </si>
  <si>
    <t>Shankill</t>
  </si>
  <si>
    <t>Kearney</t>
  </si>
  <si>
    <t>Lisieux</t>
  </si>
  <si>
    <t>20 Avoca Road</t>
  </si>
  <si>
    <t>Kieran</t>
  </si>
  <si>
    <t>Keenaghan</t>
  </si>
  <si>
    <t>Cuba Avenue</t>
  </si>
  <si>
    <t>Banagher</t>
  </si>
  <si>
    <t>Co. Offaly</t>
  </si>
  <si>
    <t>Kelly</t>
  </si>
  <si>
    <t>Showfield</t>
  </si>
  <si>
    <t>Stranorlar</t>
  </si>
  <si>
    <t>Lifford</t>
  </si>
  <si>
    <t>Co. Donegal</t>
  </si>
  <si>
    <t>808 2726</t>
  </si>
  <si>
    <t>Matthew</t>
  </si>
  <si>
    <t>36 Woodlands</t>
  </si>
  <si>
    <t>Naas</t>
  </si>
  <si>
    <t>Co. Kildare</t>
  </si>
  <si>
    <t>045 879262</t>
  </si>
  <si>
    <t>Flannan</t>
  </si>
  <si>
    <t>Kenny</t>
  </si>
  <si>
    <t>Apt. 47 Merrion Woods</t>
  </si>
  <si>
    <t>Paul</t>
  </si>
  <si>
    <t>Kilcullen</t>
  </si>
  <si>
    <t>23 Laurleen</t>
  </si>
  <si>
    <t>Christopher</t>
  </si>
  <si>
    <t>Kinsella</t>
  </si>
  <si>
    <t>Apollo Developments</t>
  </si>
  <si>
    <t>13 Castleknock Green</t>
  </si>
  <si>
    <t>chriskinsella@eircom.net</t>
  </si>
  <si>
    <t>Lawlor</t>
  </si>
  <si>
    <t>10 The Parade</t>
  </si>
  <si>
    <t>Kilkenny</t>
  </si>
  <si>
    <t>Co. Kilkenny</t>
  </si>
  <si>
    <t>Lawton</t>
  </si>
  <si>
    <t>86 Ballyroan Road</t>
  </si>
  <si>
    <t>Templeogue</t>
  </si>
  <si>
    <t>Dublin 16</t>
  </si>
  <si>
    <t>Lawton Associates</t>
  </si>
  <si>
    <t>Consulting Engineer</t>
  </si>
  <si>
    <t>Stoker Hall</t>
  </si>
  <si>
    <t>16 Harcourt Street</t>
  </si>
  <si>
    <t>478 2951</t>
  </si>
  <si>
    <t>G A</t>
  </si>
  <si>
    <t>Lennon</t>
  </si>
  <si>
    <t>8 Frankfurt Park</t>
  </si>
  <si>
    <t>Dundrum</t>
  </si>
  <si>
    <t>Lonergan</t>
  </si>
  <si>
    <t>99 Fairy Hill</t>
  </si>
  <si>
    <t>Bray</t>
  </si>
  <si>
    <t>Co. Wicklow</t>
  </si>
  <si>
    <t>286 1959</t>
  </si>
  <si>
    <t>C</t>
  </si>
  <si>
    <t>MacCann</t>
  </si>
  <si>
    <t>Mullaghmat</t>
  </si>
  <si>
    <t>Monaghan</t>
  </si>
  <si>
    <t>047 81025</t>
  </si>
  <si>
    <t>Fiachra</t>
  </si>
  <si>
    <t>J W</t>
  </si>
  <si>
    <t>MacDyer</t>
  </si>
  <si>
    <t>Donaghmore</t>
  </si>
  <si>
    <t>Navan</t>
  </si>
  <si>
    <t>Co. Meath</t>
  </si>
  <si>
    <t>F A</t>
  </si>
  <si>
    <t>Maguire</t>
  </si>
  <si>
    <t>376 Perards Street</t>
  </si>
  <si>
    <t>Sallynoggin</t>
  </si>
  <si>
    <t>X</t>
  </si>
  <si>
    <t>Mahon</t>
  </si>
  <si>
    <t>Logmore</t>
  </si>
  <si>
    <t>Geashill</t>
  </si>
  <si>
    <t>Jose Ignacio</t>
  </si>
  <si>
    <t>Carlos Luis</t>
  </si>
  <si>
    <t>Marsa Valdovinos</t>
  </si>
  <si>
    <t>Apartment 5</t>
  </si>
  <si>
    <t>Ballygihen Apartments</t>
  </si>
  <si>
    <t>Sandycove</t>
  </si>
  <si>
    <t>(01) 280-9159</t>
  </si>
  <si>
    <t>joemarsa@eircom.net</t>
  </si>
  <si>
    <t>(087) 235-4482</t>
  </si>
  <si>
    <t>ESB [Now retired]</t>
  </si>
  <si>
    <t>Manager HV Stations Performance</t>
  </si>
  <si>
    <t>Now Retired</t>
  </si>
  <si>
    <t>01 702 6308</t>
  </si>
  <si>
    <t>joe.marsa@mail.esb.ie</t>
  </si>
  <si>
    <t>Frank</t>
  </si>
  <si>
    <t>Marum</t>
  </si>
  <si>
    <t>309-C Glen Echo Lane</t>
  </si>
  <si>
    <t>Cary</t>
  </si>
  <si>
    <t>North Carolina</t>
  </si>
  <si>
    <t>NC 27518</t>
  </si>
  <si>
    <t>TSS Partners</t>
  </si>
  <si>
    <t>Managing Director</t>
  </si>
  <si>
    <t>429 Grosvenor Drive</t>
  </si>
  <si>
    <t>Raleigh</t>
  </si>
  <si>
    <t>NC 27615</t>
  </si>
  <si>
    <t>+1 9196709418</t>
  </si>
  <si>
    <t>McCartie</t>
  </si>
  <si>
    <t>78 Lynwood</t>
  </si>
  <si>
    <t>McConville</t>
  </si>
  <si>
    <t>71 Yorkminster Road</t>
  </si>
  <si>
    <t>Toronto</t>
  </si>
  <si>
    <t>MZP 1H4</t>
  </si>
  <si>
    <t>001 416 512 0738</t>
  </si>
  <si>
    <t>mcconvib@rogers.com</t>
  </si>
  <si>
    <t>Ontario Power Generation</t>
  </si>
  <si>
    <t>Manager</t>
  </si>
  <si>
    <t>700 University Avenue</t>
  </si>
  <si>
    <t>E</t>
  </si>
  <si>
    <t>McDonnell</t>
  </si>
  <si>
    <t>McGetrick</t>
  </si>
  <si>
    <t>53 Whitehall Road East</t>
  </si>
  <si>
    <t>Terenure</t>
  </si>
  <si>
    <t>Reginald</t>
  </si>
  <si>
    <t>McHugh</t>
  </si>
  <si>
    <t>61 Bryanstown Village</t>
  </si>
  <si>
    <t>Drogheda</t>
  </si>
  <si>
    <t>Mitchell</t>
  </si>
  <si>
    <t>18 Ballyawley Court</t>
  </si>
  <si>
    <t>Sandyford Road</t>
  </si>
  <si>
    <t>jimmymitchell@eircom.net</t>
  </si>
  <si>
    <t>John Paul Construction</t>
  </si>
  <si>
    <t>Tendering Manager</t>
  </si>
  <si>
    <t>Dundrum Business Park</t>
  </si>
  <si>
    <t>Dundrum Road</t>
  </si>
  <si>
    <t>01 215 6136</t>
  </si>
  <si>
    <t>jmitchell@johnpaulconstruction.com</t>
  </si>
  <si>
    <t>O</t>
  </si>
  <si>
    <t>Moloney</t>
  </si>
  <si>
    <t>15 Stannaway Road</t>
  </si>
  <si>
    <t>Nolan</t>
  </si>
  <si>
    <t>Terence</t>
  </si>
  <si>
    <t>Lagore Road</t>
  </si>
  <si>
    <t>Dunshaughlin</t>
  </si>
  <si>
    <t>01 825 9254</t>
  </si>
  <si>
    <t>Wavemaster Ltd</t>
  </si>
  <si>
    <t>terrynolan@wavemaster.com</t>
  </si>
  <si>
    <t>Derek</t>
  </si>
  <si>
    <t>Malthouse lane</t>
  </si>
  <si>
    <t>Donard</t>
  </si>
  <si>
    <t>Sean</t>
  </si>
  <si>
    <t>12307 Twim Branch Acres Road</t>
  </si>
  <si>
    <t>Tampa</t>
  </si>
  <si>
    <t>FL 33626</t>
  </si>
  <si>
    <t>(813) 855-4209</t>
  </si>
  <si>
    <t>sokeeffe@hotmail.com</t>
  </si>
  <si>
    <t>(813) 785-6610</t>
  </si>
  <si>
    <t>Celtic Consulting Group, LLC</t>
  </si>
  <si>
    <t>President</t>
  </si>
  <si>
    <t>sokeeffe@CelticConsultingGroup.com</t>
  </si>
  <si>
    <t>5 Castleside Drive</t>
  </si>
  <si>
    <t>Rathfarnham</t>
  </si>
  <si>
    <t>N J O'Gorman &amp; Assoc</t>
  </si>
  <si>
    <t>5 Adelaide Court</t>
  </si>
  <si>
    <t>admin@njogorman.ie</t>
  </si>
  <si>
    <t>15 Dundela Avenue</t>
  </si>
  <si>
    <t>Martin</t>
  </si>
  <si>
    <t>Knockane</t>
  </si>
  <si>
    <t>Ovens</t>
  </si>
  <si>
    <t>Co. Cork</t>
  </si>
  <si>
    <t>62 Creighton Avenue</t>
  </si>
  <si>
    <t>England</t>
  </si>
  <si>
    <t>Limerick Road</t>
  </si>
  <si>
    <t>Ennis</t>
  </si>
  <si>
    <t>Co. Clare</t>
  </si>
  <si>
    <t>Myles</t>
  </si>
  <si>
    <t>O'Byrne</t>
  </si>
  <si>
    <t>O'Connor</t>
  </si>
  <si>
    <t>Dublin 6W</t>
  </si>
  <si>
    <t>O'Donovan</t>
  </si>
  <si>
    <t>49 Stillorgan Wood</t>
  </si>
  <si>
    <t>01 288 4016</t>
  </si>
  <si>
    <t>pjodonovan@iol.ie</t>
  </si>
  <si>
    <t>Roughan &amp; O'Donovan Consulting Engineers</t>
  </si>
  <si>
    <t>Chairman</t>
  </si>
  <si>
    <t>Arena House</t>
  </si>
  <si>
    <t>Arena Road</t>
  </si>
  <si>
    <t>Sandyford</t>
  </si>
  <si>
    <t>Dublin 18</t>
  </si>
  <si>
    <t>01 294 0800</t>
  </si>
  <si>
    <t>jod@rod.ie</t>
  </si>
  <si>
    <t>O'Keeffe</t>
  </si>
  <si>
    <t>Cathal</t>
  </si>
  <si>
    <t>O'Luain</t>
  </si>
  <si>
    <t>33 Bothar Bancroft</t>
  </si>
  <si>
    <t>Tallaght</t>
  </si>
  <si>
    <t>Dublin 24</t>
  </si>
  <si>
    <t>Domhnaill</t>
  </si>
  <si>
    <t>O'Neill</t>
  </si>
  <si>
    <t>c/o Shell Venezuela SA</t>
  </si>
  <si>
    <t>Centro Commercial Maelga</t>
  </si>
  <si>
    <t>Av 3F entre Callas 81 y 81A</t>
  </si>
  <si>
    <t>Maracaibo 4002  Estado Zulia</t>
  </si>
  <si>
    <t>Niall</t>
  </si>
  <si>
    <t>L</t>
  </si>
  <si>
    <t>Pelly</t>
  </si>
  <si>
    <t>Kiribilli</t>
  </si>
  <si>
    <t>Westminister Road</t>
  </si>
  <si>
    <t>Foxrock</t>
  </si>
  <si>
    <t>289 2502</t>
  </si>
  <si>
    <t>Jones Group</t>
  </si>
  <si>
    <t>Power</t>
  </si>
  <si>
    <t>Quigley</t>
  </si>
  <si>
    <t>Redmond</t>
  </si>
  <si>
    <t>5 Marlay Drive</t>
  </si>
  <si>
    <t>Rathfarmham</t>
  </si>
  <si>
    <t>494 4904</t>
  </si>
  <si>
    <t>Trinity College Dublin</t>
  </si>
  <si>
    <t>Dept of Computer Science</t>
  </si>
  <si>
    <t>redmond@tcd.ie</t>
  </si>
  <si>
    <t>Reynolds</t>
  </si>
  <si>
    <t>3 Eaton Square</t>
  </si>
  <si>
    <t>Alan</t>
  </si>
  <si>
    <t>Riordan</t>
  </si>
  <si>
    <t>11 York Avenue</t>
  </si>
  <si>
    <t>Rathmines</t>
  </si>
  <si>
    <t>497 8126</t>
  </si>
  <si>
    <t>Roche</t>
  </si>
  <si>
    <t>General Electric</t>
  </si>
  <si>
    <t>Account Manager</t>
  </si>
  <si>
    <t>King of Prussia</t>
  </si>
  <si>
    <t>Pennsylvania</t>
  </si>
  <si>
    <t>19406-1332</t>
  </si>
  <si>
    <t>Rossiter</t>
  </si>
  <si>
    <t>7 Moor Close</t>
  </si>
  <si>
    <t>Owlsmoor</t>
  </si>
  <si>
    <t>Cambridge</t>
  </si>
  <si>
    <t>BrianRossiter@compuserve.com</t>
  </si>
  <si>
    <t>Oliver</t>
  </si>
  <si>
    <t>Russell</t>
  </si>
  <si>
    <t>Palmerstown</t>
  </si>
  <si>
    <t>Oldtown</t>
  </si>
  <si>
    <t>orussell@oraeng.ie</t>
  </si>
  <si>
    <t>Oliver Russell &amp; Associates</t>
  </si>
  <si>
    <t>Palmerstown Lodge</t>
  </si>
  <si>
    <t>cad@oraeng.ie</t>
  </si>
  <si>
    <t>Ryan</t>
  </si>
  <si>
    <t>Ballinahinch</t>
  </si>
  <si>
    <t>Birdhill</t>
  </si>
  <si>
    <t>Limerick</t>
  </si>
  <si>
    <t>Sheehy</t>
  </si>
  <si>
    <t>Staveley</t>
  </si>
  <si>
    <t>Millview Close</t>
  </si>
  <si>
    <t>BTT Software Ltd</t>
  </si>
  <si>
    <t>BTT House</t>
  </si>
  <si>
    <t>56 Tritonville Road</t>
  </si>
  <si>
    <t>Sandymount</t>
  </si>
  <si>
    <t>01-668 4100</t>
  </si>
  <si>
    <t>Pamela</t>
  </si>
  <si>
    <t>M J</t>
  </si>
  <si>
    <t>Timoney</t>
  </si>
  <si>
    <t>1069 KookaBurra</t>
  </si>
  <si>
    <t>Queensland</t>
  </si>
  <si>
    <t>Australia</t>
  </si>
  <si>
    <t>Dermot</t>
  </si>
  <si>
    <t>Toal</t>
  </si>
  <si>
    <t>Smithborough</t>
  </si>
  <si>
    <t>Co. Monaghan</t>
  </si>
  <si>
    <t>Torpey</t>
  </si>
  <si>
    <t>Mount Merrion</t>
  </si>
  <si>
    <t>Trainor</t>
  </si>
  <si>
    <t>H J</t>
  </si>
  <si>
    <t>Wallace</t>
  </si>
  <si>
    <t>26 Cremorne</t>
  </si>
  <si>
    <t>Firhouse Road</t>
  </si>
  <si>
    <t>Knocklyon</t>
  </si>
  <si>
    <t>494 2882</t>
  </si>
  <si>
    <t>27 Lower Fitzwilliam Street</t>
  </si>
  <si>
    <t>702 6624</t>
  </si>
  <si>
    <t>Charles</t>
  </si>
  <si>
    <t>Walsh</t>
  </si>
  <si>
    <t>Sarnaght</t>
  </si>
  <si>
    <t>Castlebar</t>
  </si>
  <si>
    <t>Co. Mayo</t>
  </si>
  <si>
    <t>Whelan</t>
  </si>
  <si>
    <t>49 Cheadle Street</t>
  </si>
  <si>
    <t>Fulham Gardens</t>
  </si>
  <si>
    <t>Desmond</t>
  </si>
  <si>
    <t>Wynne</t>
  </si>
  <si>
    <t>16 Churchill Terrace</t>
  </si>
  <si>
    <t>Ballsbridge</t>
  </si>
  <si>
    <t>Bermingham</t>
  </si>
  <si>
    <t>Farrell</t>
  </si>
  <si>
    <t>Kilquade</t>
  </si>
  <si>
    <t>Dennis</t>
  </si>
  <si>
    <t>McGrath</t>
  </si>
  <si>
    <t>69 Lakelands Close</t>
  </si>
  <si>
    <t>Mullins</t>
  </si>
  <si>
    <t>Block Road</t>
  </si>
  <si>
    <t>Beladd</t>
  </si>
  <si>
    <t>Portlaoise</t>
  </si>
  <si>
    <t>Co. Laois</t>
  </si>
  <si>
    <t>jfm2005@eircom.net</t>
  </si>
  <si>
    <t>Laois County Council</t>
  </si>
  <si>
    <t>retired</t>
  </si>
  <si>
    <t>0502 20288</t>
  </si>
  <si>
    <t>Sylvester</t>
  </si>
  <si>
    <t>Sheridan</t>
  </si>
  <si>
    <t>39 Summerville Ave</t>
  </si>
  <si>
    <t>Co. Waterford</t>
  </si>
  <si>
    <t>051 872856</t>
  </si>
  <si>
    <t>Padraig</t>
  </si>
  <si>
    <t>Giollamhuire</t>
  </si>
  <si>
    <t>Finlay</t>
  </si>
  <si>
    <t>Flanagan</t>
  </si>
  <si>
    <t>Flood</t>
  </si>
  <si>
    <t>1 The Woods</t>
  </si>
  <si>
    <t>Seabank</t>
  </si>
  <si>
    <t>Arklow</t>
  </si>
  <si>
    <t>0402 32134</t>
  </si>
  <si>
    <t>Micheal</t>
  </si>
  <si>
    <t>Aindreas</t>
  </si>
  <si>
    <t>Grainbhil</t>
  </si>
  <si>
    <t>106 Vernon Avenue</t>
  </si>
  <si>
    <t>David</t>
  </si>
  <si>
    <t>Hynes</t>
  </si>
  <si>
    <t>Dartford</t>
  </si>
  <si>
    <t>Eastham Road</t>
  </si>
  <si>
    <t>Bettystown</t>
  </si>
  <si>
    <t>Cooley Disillery PLC</t>
  </si>
  <si>
    <t>Market Research Manager</t>
  </si>
  <si>
    <t>Riverstown</t>
  </si>
  <si>
    <t>042 76102</t>
  </si>
  <si>
    <t>Donald</t>
  </si>
  <si>
    <t>Menzies</t>
  </si>
  <si>
    <t>8 Charleville</t>
  </si>
  <si>
    <t>Churchtown</t>
  </si>
  <si>
    <t>Broad View</t>
  </si>
  <si>
    <t>Grey Gates</t>
  </si>
  <si>
    <t>3 Chalfont Avenue</t>
  </si>
  <si>
    <t>Reheis Ireland</t>
  </si>
  <si>
    <t>Kilbarrack Road</t>
  </si>
  <si>
    <t>Dublin 5</t>
  </si>
  <si>
    <t>01-832 2621</t>
  </si>
  <si>
    <t>Colm</t>
  </si>
  <si>
    <t>O'Halloran</t>
  </si>
  <si>
    <t>95 Seacrest</t>
  </si>
  <si>
    <t>Knocknacarra</t>
  </si>
  <si>
    <t>Co. Galway</t>
  </si>
  <si>
    <t>091_590_178</t>
  </si>
  <si>
    <t>Bernard</t>
  </si>
  <si>
    <t>5806 Juniper Knoll Lane</t>
  </si>
  <si>
    <t>Humble</t>
  </si>
  <si>
    <t>Texas</t>
  </si>
  <si>
    <t>TX77345-1928</t>
  </si>
  <si>
    <t>C W</t>
  </si>
  <si>
    <t>Madden</t>
  </si>
  <si>
    <t>90 Fosters Ave</t>
  </si>
  <si>
    <t>01-288 1734</t>
  </si>
  <si>
    <t>Bmadden@uprighteuro.com</t>
  </si>
  <si>
    <t>Upright International</t>
  </si>
  <si>
    <t>Engineering Manager</t>
  </si>
  <si>
    <t>Friel Avenue</t>
  </si>
  <si>
    <t>Park West</t>
  </si>
  <si>
    <t>01 620 9340</t>
  </si>
  <si>
    <t>Samuel</t>
  </si>
  <si>
    <t>McAlester</t>
  </si>
  <si>
    <t>7 Beech Park</t>
  </si>
  <si>
    <t>043 219 42</t>
  </si>
  <si>
    <t>sam.mcalester@cdfoods.ie</t>
  </si>
  <si>
    <t>C&amp;D Foods Ltd</t>
  </si>
  <si>
    <t>Edgeworthstown</t>
  </si>
  <si>
    <t>Co. Longford</t>
  </si>
  <si>
    <t>043 72135</t>
  </si>
  <si>
    <t>56 Bellevue Road</t>
  </si>
  <si>
    <t>Glenageary</t>
  </si>
  <si>
    <t>01 285 3335</t>
  </si>
  <si>
    <t>Patent Agent</t>
  </si>
  <si>
    <t>5 Dartmouth Road</t>
  </si>
  <si>
    <t>01 660 5033</t>
  </si>
  <si>
    <t>Gerard</t>
  </si>
  <si>
    <t>Kehoe</t>
  </si>
  <si>
    <t>6 Shadow Lane</t>
  </si>
  <si>
    <t>Chadds Ford</t>
  </si>
  <si>
    <t>19317</t>
  </si>
  <si>
    <t>+1 610 388 1523</t>
  </si>
  <si>
    <t>peter.kehoe@usa.dupont.com</t>
  </si>
  <si>
    <t>Dupont</t>
  </si>
  <si>
    <t>Wilmington</t>
  </si>
  <si>
    <t>Delaware</t>
  </si>
  <si>
    <t>+1 302 774 1019</t>
  </si>
  <si>
    <t>M T</t>
  </si>
  <si>
    <t>2737 Devonshire Pl.NW</t>
  </si>
  <si>
    <t>Apt. No. 302</t>
  </si>
  <si>
    <t>Washington DC</t>
  </si>
  <si>
    <t>20008</t>
  </si>
  <si>
    <t>(202) 462 7675</t>
  </si>
  <si>
    <t>dtoleary@gmail.com</t>
  </si>
  <si>
    <t>Loughnane</t>
  </si>
  <si>
    <t>2  Main Street</t>
  </si>
  <si>
    <t>Roscrea</t>
  </si>
  <si>
    <t>Co. Tipperary</t>
  </si>
  <si>
    <t>McEntee</t>
  </si>
  <si>
    <t>8 Ardglas</t>
  </si>
  <si>
    <t>298 6226</t>
  </si>
  <si>
    <t>McNerney</t>
  </si>
  <si>
    <t>Rookstown Lodge</t>
  </si>
  <si>
    <t>Thormanby Road</t>
  </si>
  <si>
    <t>Howth</t>
  </si>
  <si>
    <t>Joe</t>
  </si>
  <si>
    <t>Murphy</t>
  </si>
  <si>
    <t>041 37641</t>
  </si>
  <si>
    <t>Quinn</t>
  </si>
  <si>
    <t>Summerfield</t>
  </si>
  <si>
    <t>Baily</t>
  </si>
  <si>
    <t>832 5861</t>
  </si>
  <si>
    <t>wjquinn@gofree.indigo.ie</t>
  </si>
  <si>
    <t>Denis</t>
  </si>
  <si>
    <t>Wood</t>
  </si>
  <si>
    <t>2 Cloister Gate</t>
  </si>
  <si>
    <t>Carysfort Avenue</t>
  </si>
  <si>
    <t>278 0159</t>
  </si>
  <si>
    <t>Denis Wood Associates</t>
  </si>
  <si>
    <t>Isolde's Tower</t>
  </si>
  <si>
    <t>1 Essex Quay</t>
  </si>
  <si>
    <t>Dublin 8</t>
  </si>
  <si>
    <t>01 6704566</t>
  </si>
  <si>
    <t>1 Old Church</t>
  </si>
  <si>
    <t>N C Road</t>
  </si>
  <si>
    <t>061 452 453</t>
  </si>
  <si>
    <t>061 313 334</t>
  </si>
  <si>
    <t>Ramesh</t>
  </si>
  <si>
    <t>Dev</t>
  </si>
  <si>
    <t>Talwar</t>
  </si>
  <si>
    <t>First Name</t>
  </si>
  <si>
    <t>Middle Name</t>
  </si>
  <si>
    <t>Surname</t>
  </si>
  <si>
    <t>Address 1</t>
  </si>
  <si>
    <t>Address 2</t>
  </si>
  <si>
    <t>Address 3</t>
  </si>
  <si>
    <t>Address 4</t>
  </si>
  <si>
    <t>Telephone</t>
  </si>
  <si>
    <t>Email</t>
  </si>
  <si>
    <t>Mobile</t>
  </si>
  <si>
    <t>Business Name</t>
  </si>
  <si>
    <t>Position</t>
  </si>
  <si>
    <t>Business Address 1</t>
  </si>
  <si>
    <t>Bus Add 2</t>
  </si>
  <si>
    <t>Bus Add 3</t>
  </si>
  <si>
    <t>Bus Add 4</t>
  </si>
  <si>
    <t>Bus Phone</t>
  </si>
  <si>
    <t>Bus Email</t>
  </si>
  <si>
    <t>MEngSc</t>
  </si>
  <si>
    <t>BE</t>
  </si>
  <si>
    <t>Deg</t>
  </si>
  <si>
    <t>ZZ</t>
  </si>
  <si>
    <t>info@deniswood.com</t>
  </si>
  <si>
    <t>Dec</t>
  </si>
  <si>
    <t>bill_quigley@unison.ie</t>
  </si>
  <si>
    <t>+</t>
  </si>
  <si>
    <t>johndmcnerney@msn.com</t>
  </si>
  <si>
    <t>don.mcentee@dublincity.ie</t>
  </si>
  <si>
    <t>maireadonmce@eircom.net</t>
  </si>
  <si>
    <t>jloughnane@eircom.net</t>
  </si>
  <si>
    <t>thecruises@eircom.net</t>
  </si>
  <si>
    <t>clearyco@eircom.net</t>
  </si>
  <si>
    <t>dblair@roadstone.ie</t>
  </si>
  <si>
    <t>dmcgrath@engineersireland.ie</t>
  </si>
  <si>
    <t>Austin</t>
  </si>
  <si>
    <t>austinkinsella1@eircom.net</t>
  </si>
  <si>
    <t>Courtney</t>
  </si>
  <si>
    <t>25 Applewood heights</t>
  </si>
  <si>
    <t>Greystones</t>
  </si>
  <si>
    <t>Wicklow</t>
  </si>
  <si>
    <t>01 287 4835</t>
  </si>
  <si>
    <t>murphycj@iol.ie</t>
  </si>
  <si>
    <t>Courtney Murphy &amp; Associates</t>
  </si>
  <si>
    <t>Principal</t>
  </si>
  <si>
    <t>as home</t>
  </si>
  <si>
    <t>01 287 2362</t>
  </si>
  <si>
    <t>hillquarter@gmail.com</t>
  </si>
  <si>
    <t>trainorp@oceanfree.net</t>
  </si>
  <si>
    <t xml:space="preserve">ciaranblair@eircom.net </t>
  </si>
  <si>
    <t>niallpelly@eircom.net</t>
  </si>
  <si>
    <t>austin.kinsella@itcarlow.ie</t>
  </si>
  <si>
    <t>Tuite</t>
  </si>
  <si>
    <t>peter.oneill@ucd.ie</t>
  </si>
  <si>
    <t>mfbyrne@hotmail.com</t>
  </si>
  <si>
    <t>ajbyrne@pumpwatch.ie</t>
  </si>
  <si>
    <t>jimhurley1@eircom.net</t>
  </si>
  <si>
    <t>O'Connell</t>
  </si>
  <si>
    <t>brianoconnell@inverenergy.com</t>
  </si>
  <si>
    <t>O'Toole</t>
  </si>
  <si>
    <t>sheehyjim100@aol.com</t>
  </si>
  <si>
    <t>O'Cuiv</t>
  </si>
  <si>
    <t>O'Gorman</t>
  </si>
  <si>
    <t>O'Grady</t>
  </si>
  <si>
    <t>O'Hagan</t>
  </si>
  <si>
    <t>O'Hora</t>
  </si>
  <si>
    <t>O'Kelly</t>
  </si>
  <si>
    <t>O'Leary</t>
  </si>
  <si>
    <t>O'Loughlin</t>
  </si>
  <si>
    <t>Non Irl</t>
  </si>
  <si>
    <t>640 Freedom Business Center Dr #1561</t>
  </si>
  <si>
    <t>Ontario NOB 1EO</t>
  </si>
  <si>
    <t>London N10 1NT</t>
  </si>
  <si>
    <t>Venezuela</t>
  </si>
  <si>
    <t>+1 519 632 8321</t>
  </si>
  <si>
    <t>+1 941-964-2220</t>
  </si>
  <si>
    <t>701 5326</t>
  </si>
  <si>
    <t>280 8834</t>
  </si>
  <si>
    <t>+1 416 592 6806</t>
  </si>
  <si>
    <t>+1 813 785-6610</t>
  </si>
  <si>
    <t>475 5244</t>
  </si>
  <si>
    <t>608 1410</t>
  </si>
  <si>
    <t>+1 215 241 5235</t>
  </si>
  <si>
    <t>835 0988</t>
  </si>
  <si>
    <t>Roadstone Dublin Ltd</t>
  </si>
  <si>
    <t>Technical/Admin Manager</t>
  </si>
  <si>
    <t>North Road</t>
  </si>
  <si>
    <t>Finglas</t>
  </si>
  <si>
    <t>Dublin 11</t>
  </si>
  <si>
    <t>858 1600</t>
  </si>
  <si>
    <t>087 258 4124</t>
  </si>
  <si>
    <t>087 256 9419</t>
  </si>
  <si>
    <t>288 7174</t>
  </si>
  <si>
    <t>493 1425</t>
  </si>
  <si>
    <t>10 Rathfarnham Wood</t>
  </si>
  <si>
    <t>13 Mt Anville Park</t>
  </si>
  <si>
    <t>Roebuck</t>
  </si>
  <si>
    <t>Banagher Concrete Ltd</t>
  </si>
  <si>
    <t>MD</t>
  </si>
  <si>
    <t>Queen St</t>
  </si>
  <si>
    <t>Co Offaly</t>
  </si>
  <si>
    <t>057 915 1417</t>
  </si>
  <si>
    <t>info@bancrete.com</t>
  </si>
  <si>
    <t>Comsat House</t>
  </si>
  <si>
    <t>A1 Centrepoint Business Park</t>
  </si>
  <si>
    <t>Oak Rd</t>
  </si>
  <si>
    <t>450 0901</t>
  </si>
  <si>
    <t>283 8032</t>
  </si>
  <si>
    <t>Dalkey</t>
  </si>
  <si>
    <t>26 Hyde Park</t>
  </si>
  <si>
    <t>285 0988</t>
  </si>
  <si>
    <t>ptorpey@iol.ie</t>
  </si>
  <si>
    <t>clearyab@iol.ie</t>
  </si>
  <si>
    <t>Kevin Cleary &amp; Associates</t>
  </si>
  <si>
    <t>PO Box 17507</t>
  </si>
  <si>
    <t>Jeddeh</t>
  </si>
  <si>
    <t>SA 21494</t>
  </si>
  <si>
    <t>Saudi Arabia</t>
  </si>
  <si>
    <t>"Llandi"</t>
  </si>
  <si>
    <t>Kilmurray</t>
  </si>
  <si>
    <t>Clane</t>
  </si>
  <si>
    <t>Co Kildare</t>
  </si>
  <si>
    <t>045 869194</t>
  </si>
  <si>
    <t>045 892155</t>
  </si>
  <si>
    <t>845 3474</t>
  </si>
  <si>
    <t>Diarmuid</t>
  </si>
  <si>
    <t>Durnin</t>
  </si>
  <si>
    <t>01 288 9454</t>
  </si>
  <si>
    <t>288 5073</t>
  </si>
  <si>
    <t>Barry</t>
  </si>
  <si>
    <t>Flannery</t>
  </si>
  <si>
    <t>+41 91 970 3930</t>
  </si>
  <si>
    <t>071-916 8243</t>
  </si>
  <si>
    <t>hamill.johnd@gmail.com</t>
  </si>
  <si>
    <t>839 1558</t>
  </si>
  <si>
    <t>282 6082</t>
  </si>
  <si>
    <t>288 5094</t>
  </si>
  <si>
    <t>01 288 6312</t>
  </si>
  <si>
    <t>288 8898</t>
  </si>
  <si>
    <t>821 6547</t>
  </si>
  <si>
    <t>494 5751</t>
  </si>
  <si>
    <t>298 4029</t>
  </si>
  <si>
    <t>067 32544</t>
  </si>
  <si>
    <t>497 8277</t>
  </si>
  <si>
    <t>+1 919 387 1036</t>
  </si>
  <si>
    <t>298 6114</t>
  </si>
  <si>
    <t>455 5264</t>
  </si>
  <si>
    <t>01 832 4491</t>
  </si>
  <si>
    <t>298 1387</t>
  </si>
  <si>
    <t>01 295 3033</t>
  </si>
  <si>
    <t>490 7304</t>
  </si>
  <si>
    <t>057 862 2720</t>
  </si>
  <si>
    <t>Brisbane</t>
  </si>
  <si>
    <t>Fortitude Ave.</t>
  </si>
  <si>
    <t>25 Prospect Hill</t>
  </si>
  <si>
    <t>NCRd</t>
  </si>
  <si>
    <t>"La Remure"</t>
  </si>
  <si>
    <t>3225 Gallows Rd, Rm6D006</t>
  </si>
  <si>
    <t>Fairfax</t>
  </si>
  <si>
    <t>Virginia</t>
  </si>
  <si>
    <t>VA 22037-0001</t>
  </si>
  <si>
    <t>+1 703 442 7355</t>
  </si>
  <si>
    <t>490 0045</t>
  </si>
  <si>
    <t>280 5366</t>
  </si>
  <si>
    <t>021 433 1279</t>
  </si>
  <si>
    <t>451 5573</t>
  </si>
  <si>
    <t>845 1994</t>
  </si>
  <si>
    <t>663 6372</t>
  </si>
  <si>
    <t>Co Dublin</t>
  </si>
  <si>
    <t>1 Neptune Terrace</t>
  </si>
  <si>
    <t>18 Karen Dr.</t>
  </si>
  <si>
    <t>Cherry Hill</t>
  </si>
  <si>
    <t>NJ 08003</t>
  </si>
  <si>
    <t>+44 1344 777 445</t>
  </si>
  <si>
    <t>+1 281 360 0077</t>
  </si>
  <si>
    <t>+1 514 697 3024</t>
  </si>
  <si>
    <t>Quebec H9R 4W4</t>
  </si>
  <si>
    <t>Pointe Claire</t>
  </si>
  <si>
    <t>43 Ponner Ave</t>
  </si>
  <si>
    <t>845 1610</t>
  </si>
  <si>
    <t>Daingean Rd</t>
  </si>
  <si>
    <t>Tullamore</t>
  </si>
  <si>
    <t>057 934 1992</t>
  </si>
  <si>
    <t>094-902 1503</t>
  </si>
  <si>
    <t>South Australia</t>
  </si>
  <si>
    <t>SA 5024</t>
  </si>
  <si>
    <t>668 0177</t>
  </si>
  <si>
    <t>Surviving staff who should be invited</t>
  </si>
  <si>
    <t>10 Saville Pk. Gdns</t>
  </si>
  <si>
    <t>285 9275</t>
  </si>
  <si>
    <t>Tom</t>
  </si>
  <si>
    <t>22 Ardagh Ave.</t>
  </si>
  <si>
    <t>278 3107</t>
  </si>
  <si>
    <t>Cummings</t>
  </si>
  <si>
    <t xml:space="preserve">Gerry </t>
  </si>
  <si>
    <t>14 Grove Lawn</t>
  </si>
  <si>
    <t>288 6540</t>
  </si>
  <si>
    <t>Vincent</t>
  </si>
  <si>
    <t>Dodd</t>
  </si>
  <si>
    <t>"White Gables"</t>
  </si>
  <si>
    <t>Killarney Rd</t>
  </si>
  <si>
    <t>Co Wicklow</t>
  </si>
  <si>
    <t>286 7422</t>
  </si>
  <si>
    <t>6 Mt Eden Rd</t>
  </si>
  <si>
    <t>Donnybrook</t>
  </si>
  <si>
    <t>269 6918</t>
  </si>
  <si>
    <t>Jim</t>
  </si>
  <si>
    <t>"An Cuan"</t>
  </si>
  <si>
    <t>Fairbrook Lawn</t>
  </si>
  <si>
    <t>493 1461</t>
  </si>
  <si>
    <t>McCabe</t>
  </si>
  <si>
    <t>83 Larchfield Rd</t>
  </si>
  <si>
    <t>O'Flynn</t>
  </si>
  <si>
    <t>Paddy</t>
  </si>
  <si>
    <t>"Dunedin"</t>
  </si>
  <si>
    <t>7 Ailsbury Pk</t>
  </si>
  <si>
    <t>269 1826</t>
  </si>
  <si>
    <t>298 2846</t>
  </si>
  <si>
    <t>gerard.cummings@ucd.ie</t>
  </si>
  <si>
    <t>vincentdodd@eircom.net</t>
  </si>
  <si>
    <t>vincent.mccabe@ucd.ie</t>
  </si>
  <si>
    <t>087 257 9676</t>
  </si>
  <si>
    <t>824 1744/66</t>
  </si>
  <si>
    <t>087 233 3500</t>
  </si>
  <si>
    <t>13C Business Park</t>
  </si>
  <si>
    <t>Ctte</t>
  </si>
  <si>
    <t>235 0045</t>
  </si>
  <si>
    <t>dolap@eircom.net</t>
  </si>
  <si>
    <t>jamcgetrick@eircom.net</t>
  </si>
  <si>
    <t>70 Riverdale Ave</t>
  </si>
  <si>
    <t>Ottowa</t>
  </si>
  <si>
    <t>ONT KIS2</t>
  </si>
  <si>
    <t>087 649 3346</t>
  </si>
  <si>
    <t>087 253 0995</t>
  </si>
  <si>
    <t>"The Wa"</t>
  </si>
  <si>
    <t>Carroll</t>
  </si>
  <si>
    <t>Somers</t>
  </si>
  <si>
    <t>Carrigconna</t>
  </si>
  <si>
    <t>Beaumont Ave.</t>
  </si>
  <si>
    <t>Ballintemple</t>
  </si>
  <si>
    <t>Cork</t>
  </si>
  <si>
    <t>021 429 3918</t>
  </si>
  <si>
    <t>Recoverex</t>
  </si>
  <si>
    <t>Mahon Industrial Estate</t>
  </si>
  <si>
    <t>021 435 7610</t>
  </si>
  <si>
    <t>noel.somers@recoverex.ie</t>
  </si>
  <si>
    <t>5 St Mary's Rd</t>
  </si>
  <si>
    <t>Pembroke Rd</t>
  </si>
  <si>
    <t>sean.timoney@ucd.ie</t>
  </si>
  <si>
    <t>706 1941</t>
  </si>
  <si>
    <t>MS</t>
  </si>
  <si>
    <t>Brendan</t>
  </si>
  <si>
    <t>Arthur</t>
  </si>
  <si>
    <t>McNicholas</t>
  </si>
  <si>
    <t>Nutley Ave</t>
  </si>
  <si>
    <t>74 The Palms</t>
  </si>
  <si>
    <t>Roebuck Rd</t>
  </si>
  <si>
    <t>Dunlin 14</t>
  </si>
  <si>
    <t>298 9957</t>
  </si>
  <si>
    <t>821 1411/1532</t>
  </si>
  <si>
    <t>+44 1235 525282</t>
  </si>
  <si>
    <t>Hand</t>
  </si>
  <si>
    <t>University of Limerick</t>
  </si>
  <si>
    <t>Facilities Director</t>
  </si>
  <si>
    <t>UL Campus</t>
  </si>
  <si>
    <t>Plassey</t>
  </si>
  <si>
    <t>Caimin</t>
  </si>
  <si>
    <t>Jones</t>
  </si>
  <si>
    <t>Clare Co Council</t>
  </si>
  <si>
    <t>County Buildings</t>
  </si>
  <si>
    <t>Co Clare</t>
  </si>
  <si>
    <t>McKenna</t>
  </si>
  <si>
    <t>67 Glenageary Park</t>
  </si>
  <si>
    <t>Dun laoghaire</t>
  </si>
  <si>
    <t>285 3891</t>
  </si>
  <si>
    <t>UCD</t>
  </si>
  <si>
    <t>Mercer</t>
  </si>
  <si>
    <t>Ballinagappa</t>
  </si>
  <si>
    <t>045 868538</t>
  </si>
  <si>
    <t>Flogas</t>
  </si>
  <si>
    <t>Co Louth</t>
  </si>
  <si>
    <t>041 683 1041</t>
  </si>
  <si>
    <t>Ted</t>
  </si>
  <si>
    <t>Mooney</t>
  </si>
  <si>
    <t>tedmooney@eircom.net</t>
  </si>
  <si>
    <t>Seamus</t>
  </si>
  <si>
    <t>Roughan &amp; O'Donovan</t>
  </si>
  <si>
    <t>johnglennon@eircom.net</t>
  </si>
  <si>
    <t>dmenzies@indigo.ie</t>
  </si>
  <si>
    <t>pmercer@flogas.ie</t>
  </si>
  <si>
    <t>Purcell</t>
  </si>
  <si>
    <t>bmcd@ican.net</t>
  </si>
  <si>
    <t>tmcdonnell@walkair.ie</t>
  </si>
  <si>
    <t>joanobyrne@comcast.net</t>
  </si>
  <si>
    <t>6751 38th Avenue SW</t>
  </si>
  <si>
    <t>Seattle</t>
  </si>
  <si>
    <t>WA 98126-3031</t>
  </si>
  <si>
    <t>Washington</t>
  </si>
  <si>
    <t>jmccartie@eircom.net.</t>
  </si>
  <si>
    <t>merville63@eircom.net</t>
  </si>
  <si>
    <t>ldoody@cogeco.ca</t>
  </si>
  <si>
    <t>reg.mchugh@iol.ie</t>
  </si>
  <si>
    <t>rada@clubi.ie</t>
  </si>
  <si>
    <t>brian.mckenna@ucd.ie</t>
  </si>
  <si>
    <t>Hevans@emicfocus.com</t>
  </si>
  <si>
    <t>pat@sheridanassociates.ie</t>
  </si>
  <si>
    <t>Committee</t>
  </si>
  <si>
    <t>Untraced</t>
  </si>
  <si>
    <t>acampbell@pactiv.com</t>
  </si>
  <si>
    <t>msgranville@bluewin.ch</t>
  </si>
  <si>
    <t>kevinpotoole@eircom.net</t>
  </si>
  <si>
    <t xml:space="preserve">pbyrne@usouthal.edu </t>
  </si>
  <si>
    <t>dhynes@cooleydistillery.ie</t>
  </si>
  <si>
    <t>kkeen@eircom.net</t>
  </si>
  <si>
    <t>Jack</t>
  </si>
  <si>
    <t>Jerry</t>
  </si>
  <si>
    <t>Doolough</t>
  </si>
  <si>
    <t>SW Health Board</t>
  </si>
  <si>
    <t>087 647 9526</t>
  </si>
  <si>
    <t>061 453331</t>
  </si>
  <si>
    <t>MacNamara</t>
  </si>
  <si>
    <t xml:space="preserve">Tommy </t>
  </si>
  <si>
    <t>Conway</t>
  </si>
  <si>
    <t>Taylor</t>
  </si>
  <si>
    <t>liamkearney@iol.ie</t>
  </si>
  <si>
    <t>rco@gofree.indigo.ie</t>
  </si>
  <si>
    <t>patrick.finlay@rogers.blackberry.net</t>
  </si>
  <si>
    <t>716 1725</t>
  </si>
  <si>
    <t>kenrickwalsh@eircom.net</t>
  </si>
  <si>
    <t>brianrossiter@pssservices.co.uk.</t>
  </si>
  <si>
    <t>hank.fogarty@siac.ie</t>
  </si>
  <si>
    <t>Golf</t>
  </si>
  <si>
    <t xml:space="preserve">meoceallaigh@hotmail.com </t>
  </si>
  <si>
    <t xml:space="preserve">paul.kilcullen@phoenix.ie </t>
  </si>
  <si>
    <t xml:space="preserve">seamusmkenny@eircom.net </t>
  </si>
  <si>
    <t xml:space="preserve">tony.lawton@lawtonassociates.ie </t>
  </si>
  <si>
    <t xml:space="preserve">frank.lonergan@irishrail.ie </t>
  </si>
  <si>
    <t xml:space="preserve">guilmartins@eircom.net </t>
  </si>
  <si>
    <t xml:space="preserve">shayryan@indigo.ie </t>
  </si>
  <si>
    <t>Alibama</t>
  </si>
  <si>
    <t>Al36606</t>
  </si>
  <si>
    <t>+1 252 478 8637</t>
  </si>
  <si>
    <t>c/o Engineering School</t>
  </si>
  <si>
    <t>patrick.oflynn@ucd.ie</t>
  </si>
  <si>
    <t>noel.lawler@nlce.ie</t>
  </si>
  <si>
    <t>jgbar@eircom.net</t>
  </si>
  <si>
    <t>Allen</t>
  </si>
  <si>
    <t>sjryan@limerickcity.ie</t>
  </si>
  <si>
    <t>mail@tgp-limerick.com</t>
  </si>
  <si>
    <t>jglacy@nebula.ucd.ie</t>
  </si>
  <si>
    <t>Lacy</t>
  </si>
  <si>
    <t>Dep -glf</t>
  </si>
  <si>
    <t>Dep -dnr</t>
  </si>
  <si>
    <t>walter.wallace@esb.ie</t>
  </si>
  <si>
    <t>john.ohagan@tcd.ie</t>
  </si>
  <si>
    <t>Murray</t>
  </si>
  <si>
    <t>gmurray@independent.ie </t>
  </si>
  <si>
    <t xml:space="preserve">fmcdyer1@eircom.net </t>
  </si>
  <si>
    <t>noel.casey@oceanfree.net</t>
  </si>
  <si>
    <t>david.taylor@sei.ie</t>
  </si>
  <si>
    <t>Shay</t>
  </si>
  <si>
    <t>Madigan</t>
  </si>
  <si>
    <t>smadigan@telus.net</t>
  </si>
  <si>
    <t>Liam</t>
  </si>
  <si>
    <t>ocleirigh@boc.ie</t>
  </si>
  <si>
    <t>064 24603</t>
  </si>
  <si>
    <t>086 241 4247</t>
  </si>
  <si>
    <t>rls@btt.ie</t>
  </si>
  <si>
    <t xml:space="preserve">Barrington </t>
  </si>
  <si>
    <t>Il 60010-7110</t>
  </si>
  <si>
    <t>Pactiv Advanced Packaging Solutions</t>
  </si>
  <si>
    <t>1900 West Field Court</t>
  </si>
  <si>
    <t>Lake Forest</t>
  </si>
  <si>
    <t xml:space="preserve"> Il 60045</t>
  </si>
  <si>
    <t>+1 914 325 8186</t>
  </si>
  <si>
    <t>Hess Corp</t>
  </si>
  <si>
    <t>NY</t>
  </si>
  <si>
    <t>+1 212 536 8105</t>
  </si>
  <si>
    <t>joconnor@hess.com</t>
  </si>
  <si>
    <t>niallconway@adelphia.net</t>
  </si>
  <si>
    <t>460 5044</t>
  </si>
  <si>
    <t>5A Harty Ave</t>
  </si>
  <si>
    <t>Walkinstown</t>
  </si>
  <si>
    <t>492 8010</t>
  </si>
  <si>
    <t>086 262 1814</t>
  </si>
  <si>
    <t>English Language Schools</t>
  </si>
  <si>
    <t>Sitten St</t>
  </si>
  <si>
    <t>Jeddah</t>
  </si>
  <si>
    <t>Beary</t>
  </si>
  <si>
    <t>bbeary@ardri-lubrication.com</t>
  </si>
  <si>
    <t>+1403 931 3255</t>
  </si>
  <si>
    <t xml:space="preserve">Ca </t>
  </si>
  <si>
    <t>San Diego</t>
  </si>
  <si>
    <t>?</t>
  </si>
  <si>
    <t>1832 Dauphin St</t>
  </si>
  <si>
    <t>cathal.oluain@esbi.ie</t>
  </si>
  <si>
    <t>ask Brian McConville</t>
  </si>
  <si>
    <t>24 Howth Rd</t>
  </si>
  <si>
    <t>dan.bolger@earthtech.ca</t>
  </si>
  <si>
    <t>+1 403 271-0251</t>
  </si>
  <si>
    <t>tom.cleary@boc.ie</t>
  </si>
  <si>
    <t>walterconnor@eircom.net</t>
  </si>
  <si>
    <t>086 833 9103</t>
  </si>
  <si>
    <t>confirmed by bank stmnt</t>
  </si>
  <si>
    <t>$340</t>
  </si>
  <si>
    <t>13.3.07</t>
  </si>
  <si>
    <t>cheque book stamp duty</t>
  </si>
  <si>
    <t>+353 85 746 2439</t>
  </si>
  <si>
    <t>Management Process Systems Ltd</t>
  </si>
  <si>
    <t>4 The Lanterns, Melbourne St</t>
  </si>
  <si>
    <t>Royston</t>
  </si>
  <si>
    <t>Herts SG8 7BX</t>
  </si>
  <si>
    <t>+44 1763 248579</t>
  </si>
  <si>
    <t>GD</t>
  </si>
  <si>
    <t>DD</t>
  </si>
  <si>
    <t>Des</t>
  </si>
  <si>
    <t>reconciled to stmnt 2</t>
  </si>
  <si>
    <t>Curry</t>
  </si>
  <si>
    <t>83 South Park</t>
  </si>
  <si>
    <t>289 5093</t>
  </si>
  <si>
    <t>curryjm@eircom.net</t>
  </si>
  <si>
    <t>Kerry</t>
  </si>
  <si>
    <t>P.O.Box 2522</t>
  </si>
  <si>
    <t>Santa Fe</t>
  </si>
  <si>
    <t>NM 87504</t>
  </si>
  <si>
    <t>New Mexico</t>
  </si>
  <si>
    <t xml:space="preserve">+1 505-989-7539.
</t>
  </si>
  <si>
    <t>Ivereagh Consulting</t>
  </si>
  <si>
    <t>1110A Calle Conejo</t>
  </si>
  <si>
    <t>NM 87501</t>
  </si>
  <si>
    <t>Dw 19898</t>
  </si>
  <si>
    <t>kerrykehoe@yahoo.co.uk</t>
  </si>
  <si>
    <t>087 205 0418</t>
  </si>
  <si>
    <t>incl. donation €100 , C Kinsella</t>
  </si>
  <si>
    <t>incl Joe Anderson $260</t>
  </si>
  <si>
    <t>bank charges -reconciled to statement 3</t>
  </si>
  <si>
    <t>TCasey@aquavarra.ie</t>
  </si>
  <si>
    <t>incl donation 50 Tony Lawton</t>
  </si>
  <si>
    <t>Reconciled to statement 4</t>
  </si>
  <si>
    <t>Breslin</t>
  </si>
  <si>
    <t>lb@ispo.ie</t>
  </si>
  <si>
    <t>fmarum@nc.rr.com</t>
  </si>
  <si>
    <t>martin.ohora@esb.ie</t>
  </si>
  <si>
    <t>US$350</t>
  </si>
  <si>
    <t>658 7701</t>
  </si>
  <si>
    <t>will be away</t>
  </si>
  <si>
    <t>declined</t>
  </si>
  <si>
    <t>trc</t>
  </si>
  <si>
    <t>personal e-mail</t>
  </si>
  <si>
    <t>hopes to</t>
  </si>
  <si>
    <t>William (Liam)</t>
  </si>
  <si>
    <t>jerry.mcnamara@mailh.hse.ie </t>
  </si>
  <si>
    <t>041 - 983 3300</t>
  </si>
  <si>
    <t>087 - 243 0107</t>
  </si>
  <si>
    <t>041 - 984 6128</t>
  </si>
  <si>
    <t>285-1996</t>
  </si>
  <si>
    <t>705-5812</t>
  </si>
  <si>
    <t>087 257 8392</t>
  </si>
  <si>
    <t>071 964 3000</t>
  </si>
  <si>
    <t>Leitrim</t>
  </si>
  <si>
    <t>Ballonagleragh</t>
  </si>
  <si>
    <t>The Gate Lodge</t>
  </si>
  <si>
    <t>The Reeks</t>
  </si>
  <si>
    <t>Beaufort</t>
  </si>
  <si>
    <t>Co Kerry</t>
  </si>
  <si>
    <t>041 982 7309</t>
  </si>
  <si>
    <t>Gallagher</t>
  </si>
  <si>
    <t>walshfra@msn.com</t>
  </si>
  <si>
    <t>087 258 1708</t>
  </si>
  <si>
    <t xml:space="preserve">thomasgallagher@eircom.net </t>
  </si>
  <si>
    <t>Subtotal staff</t>
  </si>
  <si>
    <t>Bus</t>
  </si>
  <si>
    <t>Ollie</t>
  </si>
  <si>
    <t>McCarthy</t>
  </si>
  <si>
    <t>O86-8182686</t>
  </si>
  <si>
    <t>incl EGA contrib €300</t>
  </si>
  <si>
    <t>Domhnall</t>
  </si>
  <si>
    <t>Reconciled to statement 5</t>
  </si>
  <si>
    <t>Difference from lodgements below</t>
  </si>
  <si>
    <t>Total golf + dinner payments</t>
  </si>
  <si>
    <t>Total including donations</t>
  </si>
  <si>
    <t>not in good health</t>
  </si>
  <si>
    <t>to be paid by Hank Fogarty</t>
  </si>
  <si>
    <t xml:space="preserve">bank charges </t>
  </si>
  <si>
    <t>Grand Total dinner x-check</t>
  </si>
  <si>
    <t>Bus paid</t>
  </si>
  <si>
    <t>Band</t>
  </si>
  <si>
    <t>Derwood</t>
  </si>
  <si>
    <t>Amersham Rd</t>
  </si>
  <si>
    <t xml:space="preserve">Chalfont St Peter </t>
  </si>
  <si>
    <t>SL9 0PB</t>
  </si>
  <si>
    <t>Attended</t>
  </si>
  <si>
    <t>wants receipt</t>
  </si>
  <si>
    <t>payments by cheque, incl 1,000 SIAC</t>
  </si>
  <si>
    <t>cash lodged</t>
  </si>
  <si>
    <t>Paid golf club</t>
  </si>
  <si>
    <t>Total receipts 31/8/7</t>
  </si>
  <si>
    <t>Paid hotel -thus bank balance</t>
  </si>
  <si>
    <t>lodged</t>
  </si>
  <si>
    <t>cash used</t>
  </si>
  <si>
    <t>unaccounted for</t>
  </si>
  <si>
    <t>cash available</t>
  </si>
  <si>
    <t>difference</t>
  </si>
  <si>
    <t>Tony Allwright owed for prizes</t>
  </si>
  <si>
    <t>walterconnor@gmail.com</t>
  </si>
  <si>
    <t>Last Updated on:</t>
  </si>
  <si>
    <r>
      <t xml:space="preserve">brianachand@gmail.com </t>
    </r>
    <r>
      <rPr>
        <strike/>
        <sz val="10"/>
        <rFont val="MS Sans Serif"/>
        <family val="0"/>
      </rPr>
      <t>brian.hand@ul.ie</t>
    </r>
  </si>
  <si>
    <r>
      <t xml:space="preserve">raotoole1@gmail.com </t>
    </r>
    <r>
      <rPr>
        <strike/>
        <sz val="10"/>
        <rFont val="MS Sans Serif"/>
        <family val="0"/>
      </rPr>
      <t xml:space="preserve"> raotoole@gofree.indigo.ie</t>
    </r>
  </si>
  <si>
    <t>jack.abell@gmail.com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</si>
</sst>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€-2]\ #,##0.00"/>
    <numFmt numFmtId="175" formatCode="[$€-2]\ #,##0"/>
    <numFmt numFmtId="176" formatCode="[$-1809]dd\ mmmm\ yyyy"/>
    <numFmt numFmtId="177" formatCode="d\.m\.yy;@"/>
    <numFmt numFmtId="178" formatCode="dd/mm/yy;@"/>
    <numFmt numFmtId="179" formatCode="mmm\-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0"/>
      <color indexed="11"/>
      <name val="MS Sans Serif"/>
      <family val="0"/>
    </font>
    <font>
      <sz val="10"/>
      <color indexed="10"/>
      <name val="MS Sans Serif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MS Sans Serif"/>
      <family val="2"/>
    </font>
    <font>
      <u val="single"/>
      <strike/>
      <sz val="10"/>
      <color indexed="12"/>
      <name val="MS Sans Serif"/>
      <family val="0"/>
    </font>
    <font>
      <strike/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  <font>
      <b/>
      <sz val="8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AF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53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0" xfId="53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 quotePrefix="1">
      <alignment/>
    </xf>
    <xf numFmtId="0" fontId="4" fillId="33" borderId="0" xfId="53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75" fontId="0" fillId="0" borderId="0" xfId="0" applyNumberFormat="1" applyAlignment="1" quotePrefix="1">
      <alignment/>
    </xf>
    <xf numFmtId="175" fontId="0" fillId="33" borderId="0" xfId="0" applyNumberFormat="1" applyFill="1" applyAlignment="1" quotePrefix="1">
      <alignment/>
    </xf>
    <xf numFmtId="175" fontId="0" fillId="0" borderId="0" xfId="0" applyNumberFormat="1" applyAlignment="1">
      <alignment/>
    </xf>
    <xf numFmtId="175" fontId="0" fillId="34" borderId="0" xfId="0" applyNumberFormat="1" applyFill="1" applyAlignment="1">
      <alignment/>
    </xf>
    <xf numFmtId="175" fontId="0" fillId="34" borderId="0" xfId="0" applyNumberFormat="1" applyFill="1" applyAlignment="1" quotePrefix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ill="1" applyAlignment="1" quotePrefix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7" fillId="0" borderId="0" xfId="0" applyFont="1" applyAlignment="1" quotePrefix="1">
      <alignment/>
    </xf>
    <xf numFmtId="2" fontId="4" fillId="0" borderId="0" xfId="53" applyNumberFormat="1" applyAlignment="1" applyProtection="1">
      <alignment/>
      <protection/>
    </xf>
    <xf numFmtId="175" fontId="0" fillId="35" borderId="0" xfId="0" applyNumberFormat="1" applyFill="1" applyAlignment="1">
      <alignment/>
    </xf>
    <xf numFmtId="175" fontId="0" fillId="35" borderId="0" xfId="0" applyNumberFormat="1" applyFill="1" applyAlignment="1" quotePrefix="1">
      <alignment/>
    </xf>
    <xf numFmtId="2" fontId="0" fillId="35" borderId="0" xfId="0" applyNumberFormat="1" applyFill="1" applyAlignment="1" quotePrefix="1">
      <alignment/>
    </xf>
    <xf numFmtId="1" fontId="0" fillId="0" borderId="0" xfId="0" applyNumberFormat="1" applyAlignment="1" quotePrefix="1">
      <alignment/>
    </xf>
    <xf numFmtId="1" fontId="0" fillId="35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Fill="1" applyAlignment="1">
      <alignment/>
    </xf>
    <xf numFmtId="1" fontId="0" fillId="34" borderId="0" xfId="0" applyNumberFormat="1" applyFill="1" applyAlignment="1" quotePrefix="1">
      <alignment/>
    </xf>
    <xf numFmtId="0" fontId="0" fillId="0" borderId="0" xfId="0" applyAlignment="1" quotePrefix="1">
      <alignment vertical="top" wrapText="1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175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75" fontId="0" fillId="36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" fontId="1" fillId="0" borderId="0" xfId="0" applyNumberFormat="1" applyFont="1" applyAlignment="1">
      <alignment wrapText="1"/>
    </xf>
    <xf numFmtId="175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33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1" fontId="0" fillId="36" borderId="10" xfId="0" applyNumberFormat="1" applyFill="1" applyBorder="1" applyAlignment="1">
      <alignment/>
    </xf>
    <xf numFmtId="175" fontId="0" fillId="37" borderId="0" xfId="0" applyNumberFormat="1" applyFill="1" applyAlignment="1">
      <alignment/>
    </xf>
    <xf numFmtId="175" fontId="0" fillId="38" borderId="0" xfId="0" applyNumberFormat="1" applyFill="1" applyAlignment="1">
      <alignment/>
    </xf>
    <xf numFmtId="175" fontId="0" fillId="37" borderId="0" xfId="0" applyNumberFormat="1" applyFill="1" applyAlignment="1" quotePrefix="1">
      <alignment/>
    </xf>
    <xf numFmtId="175" fontId="11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5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5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5" fontId="4" fillId="0" borderId="0" xfId="53" applyNumberFormat="1" applyAlignment="1" applyProtection="1">
      <alignment/>
      <protection/>
    </xf>
    <xf numFmtId="15" fontId="0" fillId="0" borderId="0" xfId="0" applyNumberFormat="1" applyAlignment="1">
      <alignment/>
    </xf>
    <xf numFmtId="0" fontId="50" fillId="39" borderId="12" xfId="0" applyFont="1" applyFill="1" applyBorder="1" applyAlignment="1">
      <alignment/>
    </xf>
    <xf numFmtId="0" fontId="50" fillId="39" borderId="13" xfId="0" applyFont="1" applyFill="1" applyBorder="1" applyAlignment="1">
      <alignment horizontal="center"/>
    </xf>
    <xf numFmtId="0" fontId="50" fillId="39" borderId="13" xfId="0" applyFont="1" applyFill="1" applyBorder="1" applyAlignment="1">
      <alignment horizontal="right"/>
    </xf>
    <xf numFmtId="15" fontId="50" fillId="39" borderId="14" xfId="0" applyNumberFormat="1" applyFont="1" applyFill="1" applyBorder="1" applyAlignment="1">
      <alignment horizontal="left"/>
    </xf>
    <xf numFmtId="0" fontId="31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niswood.com" TargetMode="External" /><Relationship Id="rId2" Type="http://schemas.openxmlformats.org/officeDocument/2006/relationships/hyperlink" Target="mailto:wjquinn@gofree.indigo.ie" TargetMode="External" /><Relationship Id="rId3" Type="http://schemas.openxmlformats.org/officeDocument/2006/relationships/hyperlink" Target="mailto:bill_quigley@unison.ie" TargetMode="External" /><Relationship Id="rId4" Type="http://schemas.openxmlformats.org/officeDocument/2006/relationships/hyperlink" Target="mailto:johndmcnerney@msn.com" TargetMode="External" /><Relationship Id="rId5" Type="http://schemas.openxmlformats.org/officeDocument/2006/relationships/hyperlink" Target="mailto:don.mcentee@dublincity.ie" TargetMode="External" /><Relationship Id="rId6" Type="http://schemas.openxmlformats.org/officeDocument/2006/relationships/hyperlink" Target="mailto:maireadonmce@eircom.net" TargetMode="External" /><Relationship Id="rId7" Type="http://schemas.openxmlformats.org/officeDocument/2006/relationships/hyperlink" Target="mailto:jloughnane@eircom.net" TargetMode="External" /><Relationship Id="rId8" Type="http://schemas.openxmlformats.org/officeDocument/2006/relationships/hyperlink" Target="mailto:thecruises@eircom.net" TargetMode="External" /><Relationship Id="rId9" Type="http://schemas.openxmlformats.org/officeDocument/2006/relationships/hyperlink" Target="mailto:clearyco@eircom.net" TargetMode="External" /><Relationship Id="rId10" Type="http://schemas.openxmlformats.org/officeDocument/2006/relationships/hyperlink" Target="mailto:dblair@roadstone.ie" TargetMode="External" /><Relationship Id="rId11" Type="http://schemas.openxmlformats.org/officeDocument/2006/relationships/hyperlink" Target="mailto:dmcgrath@engineersireland.ie" TargetMode="External" /><Relationship Id="rId12" Type="http://schemas.openxmlformats.org/officeDocument/2006/relationships/hyperlink" Target="mailto:jack.abell@investorsgroup.com" TargetMode="External" /><Relationship Id="rId13" Type="http://schemas.openxmlformats.org/officeDocument/2006/relationships/hyperlink" Target="mailto:jba@JoeAndersonRealtor.com" TargetMode="External" /><Relationship Id="rId14" Type="http://schemas.openxmlformats.org/officeDocument/2006/relationships/hyperlink" Target="mailto:kcaffrey@kerrycoco.ie" TargetMode="External" /><Relationship Id="rId15" Type="http://schemas.openxmlformats.org/officeDocument/2006/relationships/hyperlink" Target="mailto:tony.hart@louthcoco.ie" TargetMode="External" /><Relationship Id="rId16" Type="http://schemas.openxmlformats.org/officeDocument/2006/relationships/hyperlink" Target="mailto:dhynes@cooleydistillery.ie" TargetMode="External" /><Relationship Id="rId17" Type="http://schemas.openxmlformats.org/officeDocument/2006/relationships/hyperlink" Target="mailto:joe.marsa@mail.esb.ie" TargetMode="External" /><Relationship Id="rId18" Type="http://schemas.openxmlformats.org/officeDocument/2006/relationships/hyperlink" Target="mailto:jmitchell@johnpaulconstruction.com" TargetMode="External" /><Relationship Id="rId19" Type="http://schemas.openxmlformats.org/officeDocument/2006/relationships/hyperlink" Target="mailto:terrynolan@wavemaster.com" TargetMode="External" /><Relationship Id="rId20" Type="http://schemas.openxmlformats.org/officeDocument/2006/relationships/hyperlink" Target="mailto:sokeeffe@CelticConsultingGroup.com" TargetMode="External" /><Relationship Id="rId21" Type="http://schemas.openxmlformats.org/officeDocument/2006/relationships/hyperlink" Target="mailto:admin@njogorman.ie" TargetMode="External" /><Relationship Id="rId22" Type="http://schemas.openxmlformats.org/officeDocument/2006/relationships/hyperlink" Target="mailto:jod@rod.ie" TargetMode="External" /><Relationship Id="rId23" Type="http://schemas.openxmlformats.org/officeDocument/2006/relationships/hyperlink" Target="mailto:redmond@tcd.ie" TargetMode="External" /><Relationship Id="rId24" Type="http://schemas.openxmlformats.org/officeDocument/2006/relationships/hyperlink" Target="mailto:BrianRossiter@compuserve.com" TargetMode="External" /><Relationship Id="rId25" Type="http://schemas.openxmlformats.org/officeDocument/2006/relationships/hyperlink" Target="mailto:cad@oraeng.ie" TargetMode="External" /><Relationship Id="rId26" Type="http://schemas.openxmlformats.org/officeDocument/2006/relationships/hyperlink" Target="mailto:orussell@oraeng.ie" TargetMode="External" /><Relationship Id="rId27" Type="http://schemas.openxmlformats.org/officeDocument/2006/relationships/hyperlink" Target="mailto:tony@tallrite.com" TargetMode="External" /><Relationship Id="rId28" Type="http://schemas.openxmlformats.org/officeDocument/2006/relationships/hyperlink" Target="mailto:jba@ewol.com" TargetMode="External" /><Relationship Id="rId29" Type="http://schemas.openxmlformats.org/officeDocument/2006/relationships/hyperlink" Target="mailto:caffreyk@eircom.net" TargetMode="External" /><Relationship Id="rId30" Type="http://schemas.openxmlformats.org/officeDocument/2006/relationships/hyperlink" Target="mailto:jfitzgerald@dlrcoco.ie" TargetMode="External" /><Relationship Id="rId31" Type="http://schemas.openxmlformats.org/officeDocument/2006/relationships/hyperlink" Target="mailto:tony.hart@louthcoco.ie" TargetMode="External" /><Relationship Id="rId32" Type="http://schemas.openxmlformats.org/officeDocument/2006/relationships/hyperlink" Target="mailto:donal.hughes@ucd.ie" TargetMode="External" /><Relationship Id="rId33" Type="http://schemas.openxmlformats.org/officeDocument/2006/relationships/hyperlink" Target="mailto:chriskinsella@eircom.net" TargetMode="External" /><Relationship Id="rId34" Type="http://schemas.openxmlformats.org/officeDocument/2006/relationships/hyperlink" Target="mailto:joemarsa@eircom.net" TargetMode="External" /><Relationship Id="rId35" Type="http://schemas.openxmlformats.org/officeDocument/2006/relationships/hyperlink" Target="mailto:Bmadden@uprighteuro.com" TargetMode="External" /><Relationship Id="rId36" Type="http://schemas.openxmlformats.org/officeDocument/2006/relationships/hyperlink" Target="mailto:sam.mcalester@cdfoods.ie" TargetMode="External" /><Relationship Id="rId37" Type="http://schemas.openxmlformats.org/officeDocument/2006/relationships/hyperlink" Target="mailto:peter.kehoe@usa.dupont.com" TargetMode="External" /><Relationship Id="rId38" Type="http://schemas.openxmlformats.org/officeDocument/2006/relationships/hyperlink" Target="mailto:mcconvib@rogers.com" TargetMode="External" /><Relationship Id="rId39" Type="http://schemas.openxmlformats.org/officeDocument/2006/relationships/hyperlink" Target="mailto:jimmymitchell@eircom.net" TargetMode="External" /><Relationship Id="rId40" Type="http://schemas.openxmlformats.org/officeDocument/2006/relationships/hyperlink" Target="mailto:jfm2005@eircom.net" TargetMode="External" /><Relationship Id="rId41" Type="http://schemas.openxmlformats.org/officeDocument/2006/relationships/hyperlink" Target="mailto:sokeeffe@hotmail.com" TargetMode="External" /><Relationship Id="rId42" Type="http://schemas.openxmlformats.org/officeDocument/2006/relationships/hyperlink" Target="mailto:dtoleary@gmail.com" TargetMode="External" /><Relationship Id="rId43" Type="http://schemas.openxmlformats.org/officeDocument/2006/relationships/hyperlink" Target="mailto:pjodonovan@iol.ie" TargetMode="External" /><Relationship Id="rId44" Type="http://schemas.openxmlformats.org/officeDocument/2006/relationships/hyperlink" Target="mailto:kenrickwalsh@eircom.net" TargetMode="External" /><Relationship Id="rId45" Type="http://schemas.openxmlformats.org/officeDocument/2006/relationships/hyperlink" Target="mailto:austinkinsella1@eircom.net" TargetMode="External" /><Relationship Id="rId46" Type="http://schemas.openxmlformats.org/officeDocument/2006/relationships/hyperlink" Target="mailto:murphycj@iol.ie" TargetMode="External" /><Relationship Id="rId47" Type="http://schemas.openxmlformats.org/officeDocument/2006/relationships/hyperlink" Target="mailto:murphycj@iol.ie" TargetMode="External" /><Relationship Id="rId48" Type="http://schemas.openxmlformats.org/officeDocument/2006/relationships/hyperlink" Target="mailto:hillquarter@gmail.com" TargetMode="External" /><Relationship Id="rId49" Type="http://schemas.openxmlformats.org/officeDocument/2006/relationships/hyperlink" Target="mailto:trainorp@oceanfree.net" TargetMode="External" /><Relationship Id="rId50" Type="http://schemas.openxmlformats.org/officeDocument/2006/relationships/hyperlink" Target="mailto:niallpelly@eircom.net" TargetMode="External" /><Relationship Id="rId51" Type="http://schemas.openxmlformats.org/officeDocument/2006/relationships/hyperlink" Target="mailto:austin.kinsella@itcarlow.ie" TargetMode="External" /><Relationship Id="rId52" Type="http://schemas.openxmlformats.org/officeDocument/2006/relationships/hyperlink" Target="mailto:peter.oneill@ucd.ie" TargetMode="External" /><Relationship Id="rId53" Type="http://schemas.openxmlformats.org/officeDocument/2006/relationships/hyperlink" Target="mailto:mfbyrne@hotmail.com" TargetMode="External" /><Relationship Id="rId54" Type="http://schemas.openxmlformats.org/officeDocument/2006/relationships/hyperlink" Target="mailto:ajbyrne@pumpwatch.ie" TargetMode="External" /><Relationship Id="rId55" Type="http://schemas.openxmlformats.org/officeDocument/2006/relationships/hyperlink" Target="mailto:jimhurley1@eircom.net" TargetMode="External" /><Relationship Id="rId56" Type="http://schemas.openxmlformats.org/officeDocument/2006/relationships/hyperlink" Target="mailto:brianoconnell@inverenergy.com" TargetMode="External" /><Relationship Id="rId57" Type="http://schemas.openxmlformats.org/officeDocument/2006/relationships/hyperlink" Target="mailto:sheehyjim100@aol.com" TargetMode="External" /><Relationship Id="rId58" Type="http://schemas.openxmlformats.org/officeDocument/2006/relationships/hyperlink" Target="mailto:jack.abell@gmail.com" TargetMode="External" /><Relationship Id="rId59" Type="http://schemas.openxmlformats.org/officeDocument/2006/relationships/hyperlink" Target="mailto:info@bancrete.com" TargetMode="External" /><Relationship Id="rId60" Type="http://schemas.openxmlformats.org/officeDocument/2006/relationships/hyperlink" Target="mailto:ptorpey@iol.ie" TargetMode="External" /><Relationship Id="rId61" Type="http://schemas.openxmlformats.org/officeDocument/2006/relationships/hyperlink" Target="mailto:clearyab@iol.ie" TargetMode="External" /><Relationship Id="rId62" Type="http://schemas.openxmlformats.org/officeDocument/2006/relationships/hyperlink" Target="mailto:hamill.johnd@gmail.com" TargetMode="External" /><Relationship Id="rId63" Type="http://schemas.openxmlformats.org/officeDocument/2006/relationships/hyperlink" Target="mailto:gerard.cummings@ucd.ie" TargetMode="External" /><Relationship Id="rId64" Type="http://schemas.openxmlformats.org/officeDocument/2006/relationships/hyperlink" Target="mailto:vincentdodd@eircom.net" TargetMode="External" /><Relationship Id="rId65" Type="http://schemas.openxmlformats.org/officeDocument/2006/relationships/hyperlink" Target="mailto:vincent.mccabe@ucd.ie" TargetMode="External" /><Relationship Id="rId66" Type="http://schemas.openxmlformats.org/officeDocument/2006/relationships/hyperlink" Target="mailto:dolap@eircom.net" TargetMode="External" /><Relationship Id="rId67" Type="http://schemas.openxmlformats.org/officeDocument/2006/relationships/hyperlink" Target="mailto:jamcgetrick@eircom.net" TargetMode="External" /><Relationship Id="rId68" Type="http://schemas.openxmlformats.org/officeDocument/2006/relationships/hyperlink" Target="mailto:noel.somers@recoverex.ie" TargetMode="External" /><Relationship Id="rId69" Type="http://schemas.openxmlformats.org/officeDocument/2006/relationships/hyperlink" Target="mailto:sean.timoney@ucd.ie" TargetMode="External" /><Relationship Id="rId70" Type="http://schemas.openxmlformats.org/officeDocument/2006/relationships/hyperlink" Target="mailto:ciaranblair@eircom.net" TargetMode="External" /><Relationship Id="rId71" Type="http://schemas.openxmlformats.org/officeDocument/2006/relationships/hyperlink" Target="mailto:tedmooney@eircom.net" TargetMode="External" /><Relationship Id="rId72" Type="http://schemas.openxmlformats.org/officeDocument/2006/relationships/hyperlink" Target="mailto:johnglennon@eircom.net" TargetMode="External" /><Relationship Id="rId73" Type="http://schemas.openxmlformats.org/officeDocument/2006/relationships/hyperlink" Target="mailto:dmenzies@indigo.ie" TargetMode="External" /><Relationship Id="rId74" Type="http://schemas.openxmlformats.org/officeDocument/2006/relationships/hyperlink" Target="mailto:pmercer@flogas.ie" TargetMode="External" /><Relationship Id="rId75" Type="http://schemas.openxmlformats.org/officeDocument/2006/relationships/hyperlink" Target="mailto:bmcd@ican.net" TargetMode="External" /><Relationship Id="rId76" Type="http://schemas.openxmlformats.org/officeDocument/2006/relationships/hyperlink" Target="mailto:tmcdonnell@walkair.ie" TargetMode="External" /><Relationship Id="rId77" Type="http://schemas.openxmlformats.org/officeDocument/2006/relationships/hyperlink" Target="mailto:joanobyrne@comcast.net" TargetMode="External" /><Relationship Id="rId78" Type="http://schemas.openxmlformats.org/officeDocument/2006/relationships/hyperlink" Target="mailto:jmccartie@eircom.net" TargetMode="External" /><Relationship Id="rId79" Type="http://schemas.openxmlformats.org/officeDocument/2006/relationships/hyperlink" Target="mailto:merville63@eircom.net" TargetMode="External" /><Relationship Id="rId80" Type="http://schemas.openxmlformats.org/officeDocument/2006/relationships/hyperlink" Target="mailto:ldoody@cogeco.ca" TargetMode="External" /><Relationship Id="rId81" Type="http://schemas.openxmlformats.org/officeDocument/2006/relationships/hyperlink" Target="mailto:reg.mchugh@iol.ie" TargetMode="External" /><Relationship Id="rId82" Type="http://schemas.openxmlformats.org/officeDocument/2006/relationships/hyperlink" Target="mailto:rada@clubi.ie" TargetMode="External" /><Relationship Id="rId83" Type="http://schemas.openxmlformats.org/officeDocument/2006/relationships/hyperlink" Target="mailto:brian.mckenna@ucd.ie" TargetMode="External" /><Relationship Id="rId84" Type="http://schemas.openxmlformats.org/officeDocument/2006/relationships/hyperlink" Target="mailto:Hevans@emicfocus.com" TargetMode="External" /><Relationship Id="rId85" Type="http://schemas.openxmlformats.org/officeDocument/2006/relationships/hyperlink" Target="mailto:pat@sheridanassociates.ie" TargetMode="External" /><Relationship Id="rId86" Type="http://schemas.openxmlformats.org/officeDocument/2006/relationships/hyperlink" Target="mailto:acampbell@pactiv.com" TargetMode="External" /><Relationship Id="rId87" Type="http://schemas.openxmlformats.org/officeDocument/2006/relationships/hyperlink" Target="mailto:msgranville@bluewin.ch" TargetMode="External" /><Relationship Id="rId88" Type="http://schemas.openxmlformats.org/officeDocument/2006/relationships/hyperlink" Target="mailto:kevinpotoole@eircom.net" TargetMode="External" /><Relationship Id="rId89" Type="http://schemas.openxmlformats.org/officeDocument/2006/relationships/hyperlink" Target="mailto:pbyrne@usouthal.edu" TargetMode="External" /><Relationship Id="rId90" Type="http://schemas.openxmlformats.org/officeDocument/2006/relationships/hyperlink" Target="mailto:kkeen@eircom.net" TargetMode="External" /><Relationship Id="rId91" Type="http://schemas.openxmlformats.org/officeDocument/2006/relationships/hyperlink" Target="mailto:liamkearney@iol.ie" TargetMode="External" /><Relationship Id="rId92" Type="http://schemas.openxmlformats.org/officeDocument/2006/relationships/hyperlink" Target="mailto:rco@gofree.indigo.ie" TargetMode="External" /><Relationship Id="rId93" Type="http://schemas.openxmlformats.org/officeDocument/2006/relationships/hyperlink" Target="mailto:patrick.finlay@rogers.blackberry.net" TargetMode="External" /><Relationship Id="rId94" Type="http://schemas.openxmlformats.org/officeDocument/2006/relationships/hyperlink" Target="mailto:brianrossiter@pssservices.co.uk" TargetMode="External" /><Relationship Id="rId95" Type="http://schemas.openxmlformats.org/officeDocument/2006/relationships/hyperlink" Target="mailto:hank.fogarty@siac.ie" TargetMode="External" /><Relationship Id="rId96" Type="http://schemas.openxmlformats.org/officeDocument/2006/relationships/hyperlink" Target="mailto:sjryan@limerickcity.ie" TargetMode="External" /><Relationship Id="rId97" Type="http://schemas.openxmlformats.org/officeDocument/2006/relationships/hyperlink" Target="mailto:meoceallaigh@hotmail.com" TargetMode="External" /><Relationship Id="rId98" Type="http://schemas.openxmlformats.org/officeDocument/2006/relationships/hyperlink" Target="mailto:paul.kilcullen@phoenix.ie" TargetMode="External" /><Relationship Id="rId99" Type="http://schemas.openxmlformats.org/officeDocument/2006/relationships/hyperlink" Target="mailto:seamusmkenny@eircom.net" TargetMode="External" /><Relationship Id="rId100" Type="http://schemas.openxmlformats.org/officeDocument/2006/relationships/hyperlink" Target="mailto:tony.lawton@lawtonassociates.ie" TargetMode="External" /><Relationship Id="rId101" Type="http://schemas.openxmlformats.org/officeDocument/2006/relationships/hyperlink" Target="mailto:frank.lonergan@irishrail.ie" TargetMode="External" /><Relationship Id="rId102" Type="http://schemas.openxmlformats.org/officeDocument/2006/relationships/hyperlink" Target="mailto:guilmartins@eircom.net" TargetMode="External" /><Relationship Id="rId103" Type="http://schemas.openxmlformats.org/officeDocument/2006/relationships/hyperlink" Target="mailto:shayryan@indigo.ie" TargetMode="External" /><Relationship Id="rId104" Type="http://schemas.openxmlformats.org/officeDocument/2006/relationships/hyperlink" Target="mailto:patrick.oflynn@ucd.ie" TargetMode="External" /><Relationship Id="rId105" Type="http://schemas.openxmlformats.org/officeDocument/2006/relationships/hyperlink" Target="mailto:noel.lawler@nlce.ie" TargetMode="External" /><Relationship Id="rId106" Type="http://schemas.openxmlformats.org/officeDocument/2006/relationships/hyperlink" Target="mailto:jgbar@eircom.net" TargetMode="External" /><Relationship Id="rId107" Type="http://schemas.openxmlformats.org/officeDocument/2006/relationships/hyperlink" Target="mailto:mail@tgp-limerick.com" TargetMode="External" /><Relationship Id="rId108" Type="http://schemas.openxmlformats.org/officeDocument/2006/relationships/hyperlink" Target="mailto:jglacy@nebula.ucd.ie" TargetMode="External" /><Relationship Id="rId109" Type="http://schemas.openxmlformats.org/officeDocument/2006/relationships/hyperlink" Target="mailto:walter.wallace@esb.ie" TargetMode="External" /><Relationship Id="rId110" Type="http://schemas.openxmlformats.org/officeDocument/2006/relationships/hyperlink" Target="mailto:john.ohagan@tcd.ie" TargetMode="External" /><Relationship Id="rId111" Type="http://schemas.openxmlformats.org/officeDocument/2006/relationships/hyperlink" Target="mailto:gmurray@independent.ie" TargetMode="External" /><Relationship Id="rId112" Type="http://schemas.openxmlformats.org/officeDocument/2006/relationships/hyperlink" Target="mailto:fmcdyer1@eircom.net" TargetMode="External" /><Relationship Id="rId113" Type="http://schemas.openxmlformats.org/officeDocument/2006/relationships/hyperlink" Target="mailto:noel.casey@oceanfree.net" TargetMode="External" /><Relationship Id="rId114" Type="http://schemas.openxmlformats.org/officeDocument/2006/relationships/hyperlink" Target="mailto:david.taylor@sei.ie" TargetMode="External" /><Relationship Id="rId115" Type="http://schemas.openxmlformats.org/officeDocument/2006/relationships/hyperlink" Target="mailto:smadigan@telus.net" TargetMode="External" /><Relationship Id="rId116" Type="http://schemas.openxmlformats.org/officeDocument/2006/relationships/hyperlink" Target="mailto:ocleirigh@boc.ie" TargetMode="External" /><Relationship Id="rId117" Type="http://schemas.openxmlformats.org/officeDocument/2006/relationships/hyperlink" Target="mailto:rls@btt.ie" TargetMode="External" /><Relationship Id="rId118" Type="http://schemas.openxmlformats.org/officeDocument/2006/relationships/hyperlink" Target="mailto:joconnor@hess.com" TargetMode="External" /><Relationship Id="rId119" Type="http://schemas.openxmlformats.org/officeDocument/2006/relationships/hyperlink" Target="mailto:niallconway@adelphia.net" TargetMode="External" /><Relationship Id="rId120" Type="http://schemas.openxmlformats.org/officeDocument/2006/relationships/hyperlink" Target="mailto:bbeary@ardri-lubrication.com" TargetMode="External" /><Relationship Id="rId121" Type="http://schemas.openxmlformats.org/officeDocument/2006/relationships/hyperlink" Target="mailto:cathal.oluain@esbi.ie" TargetMode="External" /><Relationship Id="rId122" Type="http://schemas.openxmlformats.org/officeDocument/2006/relationships/hyperlink" Target="mailto:dan.bolger@earthtech.ca" TargetMode="External" /><Relationship Id="rId123" Type="http://schemas.openxmlformats.org/officeDocument/2006/relationships/hyperlink" Target="mailto:tom.cleary@boc.ie" TargetMode="External" /><Relationship Id="rId124" Type="http://schemas.openxmlformats.org/officeDocument/2006/relationships/hyperlink" Target="mailto:walterconnor@eircom.net" TargetMode="External" /><Relationship Id="rId125" Type="http://schemas.openxmlformats.org/officeDocument/2006/relationships/hyperlink" Target="mailto:curryjm@eircom.net" TargetMode="External" /><Relationship Id="rId126" Type="http://schemas.openxmlformats.org/officeDocument/2006/relationships/hyperlink" Target="mailto:TCasey@aquavarra.ie" TargetMode="External" /><Relationship Id="rId127" Type="http://schemas.openxmlformats.org/officeDocument/2006/relationships/hyperlink" Target="mailto:lb@ispo.ie" TargetMode="External" /><Relationship Id="rId128" Type="http://schemas.openxmlformats.org/officeDocument/2006/relationships/hyperlink" Target="mailto:fmarum@nc.rr.com" TargetMode="External" /><Relationship Id="rId129" Type="http://schemas.openxmlformats.org/officeDocument/2006/relationships/hyperlink" Target="mailto:martin.ohora@esb.ie" TargetMode="External" /><Relationship Id="rId130" Type="http://schemas.openxmlformats.org/officeDocument/2006/relationships/hyperlink" Target="mailto:jerry.mcnamara@mailh.hse.ie" TargetMode="External" /><Relationship Id="rId131" Type="http://schemas.openxmlformats.org/officeDocument/2006/relationships/hyperlink" Target="mailto:walshfra@msn.com" TargetMode="External" /><Relationship Id="rId132" Type="http://schemas.openxmlformats.org/officeDocument/2006/relationships/hyperlink" Target="mailto:thomasgallagher@eircom.net" TargetMode="External" /><Relationship Id="rId133" Type="http://schemas.openxmlformats.org/officeDocument/2006/relationships/hyperlink" Target="mailto:walterconnor@gmail.com" TargetMode="External" /><Relationship Id="rId134" Type="http://schemas.openxmlformats.org/officeDocument/2006/relationships/comments" Target="../comments1.xml" /><Relationship Id="rId135" Type="http://schemas.openxmlformats.org/officeDocument/2006/relationships/vmlDrawing" Target="../drawings/vmlDrawing1.vml" /><Relationship Id="rId1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8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2" sqref="U2"/>
    </sheetView>
  </sheetViews>
  <sheetFormatPr defaultColWidth="9.140625" defaultRowHeight="12.75"/>
  <cols>
    <col min="1" max="1" width="4.7109375" style="0" customWidth="1"/>
    <col min="2" max="2" width="3.28125" style="3" customWidth="1"/>
    <col min="3" max="3" width="12.00390625" style="0" bestFit="1" customWidth="1"/>
    <col min="4" max="4" width="12.57421875" style="0" customWidth="1"/>
    <col min="5" max="5" width="11.7109375" style="0" customWidth="1"/>
    <col min="6" max="6" width="5.140625" style="0" customWidth="1"/>
    <col min="7" max="7" width="16.28125" style="0" customWidth="1"/>
    <col min="8" max="8" width="13.8515625" style="0" customWidth="1"/>
    <col min="9" max="9" width="10.28125" style="0" customWidth="1"/>
    <col min="10" max="10" width="5.8515625" style="0" customWidth="1"/>
    <col min="11" max="11" width="7.00390625" style="0" customWidth="1"/>
    <col min="12" max="12" width="11.57421875" style="0" customWidth="1"/>
    <col min="13" max="13" width="3.8515625" style="0" customWidth="1"/>
    <col min="14" max="14" width="8.28125" style="22" customWidth="1"/>
    <col min="15" max="15" width="4.7109375" style="36" customWidth="1"/>
    <col min="16" max="16" width="7.8515625" style="22" customWidth="1"/>
    <col min="17" max="17" width="3.7109375" style="36" customWidth="1"/>
    <col min="18" max="18" width="4.57421875" style="36" customWidth="1"/>
    <col min="19" max="19" width="5.28125" style="22" customWidth="1"/>
    <col min="20" max="20" width="7.57421875" style="0" customWidth="1"/>
    <col min="21" max="21" width="21.00390625" style="0" customWidth="1"/>
    <col min="22" max="22" width="14.8515625" style="0" hidden="1" customWidth="1"/>
    <col min="23" max="23" width="22.00390625" style="0" hidden="1" customWidth="1"/>
    <col min="24" max="24" width="19.7109375" style="0" hidden="1" customWidth="1"/>
    <col min="25" max="25" width="35.28125" style="0" hidden="1" customWidth="1"/>
    <col min="26" max="26" width="26.8515625" style="0" hidden="1" customWidth="1"/>
    <col min="27" max="27" width="13.7109375" style="0" hidden="1" customWidth="1"/>
    <col min="28" max="28" width="10.57421875" style="0" hidden="1" customWidth="1"/>
    <col min="29" max="29" width="15.421875" style="0" hidden="1" customWidth="1"/>
    <col min="30" max="30" width="11.421875" style="0" hidden="1" customWidth="1"/>
    <col min="31" max="31" width="34.28125" style="0" customWidth="1"/>
  </cols>
  <sheetData>
    <row r="1" spans="1:5" ht="13.5" thickBot="1">
      <c r="A1" s="73"/>
      <c r="B1" s="74"/>
      <c r="C1" s="75" t="s">
        <v>1172</v>
      </c>
      <c r="D1" s="76">
        <v>42576</v>
      </c>
      <c r="E1" s="72"/>
    </row>
    <row r="2" spans="1:34" s="51" customFormat="1" ht="51">
      <c r="A2" s="51" t="s">
        <v>688</v>
      </c>
      <c r="B2" s="52" t="s">
        <v>691</v>
      </c>
      <c r="C2" s="51" t="s">
        <v>668</v>
      </c>
      <c r="D2" s="51" t="s">
        <v>669</v>
      </c>
      <c r="E2" s="51" t="s">
        <v>670</v>
      </c>
      <c r="F2" s="53" t="s">
        <v>917</v>
      </c>
      <c r="G2" s="51" t="s">
        <v>671</v>
      </c>
      <c r="H2" s="51" t="s">
        <v>672</v>
      </c>
      <c r="I2" s="51" t="s">
        <v>673</v>
      </c>
      <c r="J2" s="51" t="s">
        <v>674</v>
      </c>
      <c r="K2" s="51" t="s">
        <v>736</v>
      </c>
      <c r="L2" s="51" t="s">
        <v>675</v>
      </c>
      <c r="M2" s="51" t="s">
        <v>1080</v>
      </c>
      <c r="N2" s="54" t="s">
        <v>1018</v>
      </c>
      <c r="O2" s="55" t="s">
        <v>1081</v>
      </c>
      <c r="P2" s="54" t="s">
        <v>1019</v>
      </c>
      <c r="Q2" s="55" t="s">
        <v>1158</v>
      </c>
      <c r="R2" s="55" t="s">
        <v>1138</v>
      </c>
      <c r="S2" s="54" t="s">
        <v>1152</v>
      </c>
      <c r="T2" s="51" t="s">
        <v>676</v>
      </c>
      <c r="U2" s="51" t="s">
        <v>676</v>
      </c>
      <c r="V2" s="51" t="s">
        <v>677</v>
      </c>
      <c r="W2" s="51" t="s">
        <v>678</v>
      </c>
      <c r="X2" s="51" t="s">
        <v>679</v>
      </c>
      <c r="Y2" s="51" t="s">
        <v>680</v>
      </c>
      <c r="Z2" s="51" t="s">
        <v>681</v>
      </c>
      <c r="AA2" s="51" t="s">
        <v>682</v>
      </c>
      <c r="AB2" s="51" t="s">
        <v>683</v>
      </c>
      <c r="AC2" s="51" t="s">
        <v>736</v>
      </c>
      <c r="AD2" s="51" t="s">
        <v>684</v>
      </c>
      <c r="AE2" s="51" t="s">
        <v>685</v>
      </c>
      <c r="AF2" s="56" t="s">
        <v>973</v>
      </c>
      <c r="AH2" s="57" t="s">
        <v>974</v>
      </c>
    </row>
    <row r="3" spans="1:31" ht="12.75">
      <c r="A3" t="s">
        <v>687</v>
      </c>
      <c r="C3" s="1" t="s">
        <v>0</v>
      </c>
      <c r="D3" t="s">
        <v>981</v>
      </c>
      <c r="E3" s="1" t="s">
        <v>2</v>
      </c>
      <c r="F3" s="1"/>
      <c r="G3" s="1" t="s">
        <v>3</v>
      </c>
      <c r="H3" s="1" t="s">
        <v>4</v>
      </c>
      <c r="I3" s="1" t="s">
        <v>5</v>
      </c>
      <c r="J3" s="1" t="s">
        <v>738</v>
      </c>
      <c r="K3" s="1" t="s">
        <v>7</v>
      </c>
      <c r="L3" s="1" t="s">
        <v>8</v>
      </c>
      <c r="M3" s="1"/>
      <c r="N3" s="20"/>
      <c r="O3" s="34">
        <v>2</v>
      </c>
      <c r="P3" s="32">
        <v>120</v>
      </c>
      <c r="Q3" s="35"/>
      <c r="R3" s="35"/>
      <c r="S3" s="32"/>
      <c r="T3" s="1">
        <v>1</v>
      </c>
      <c r="U3" s="2" t="s">
        <v>1175</v>
      </c>
      <c r="V3" s="1" t="s">
        <v>9</v>
      </c>
      <c r="W3" s="1" t="s">
        <v>10</v>
      </c>
      <c r="X3" s="1" t="s">
        <v>11</v>
      </c>
      <c r="Y3" s="1" t="s">
        <v>12</v>
      </c>
      <c r="Z3" s="1" t="s">
        <v>13</v>
      </c>
      <c r="AA3" s="1" t="s">
        <v>6</v>
      </c>
      <c r="AB3" s="1" t="s">
        <v>14</v>
      </c>
      <c r="AC3" s="1" t="s">
        <v>7</v>
      </c>
      <c r="AD3" s="1" t="s">
        <v>741</v>
      </c>
      <c r="AE3" s="77" t="s">
        <v>15</v>
      </c>
    </row>
    <row r="4" spans="1:32" s="7" customFormat="1" ht="12.75">
      <c r="A4" s="7" t="s">
        <v>687</v>
      </c>
      <c r="B4" s="8" t="s">
        <v>892</v>
      </c>
      <c r="C4" s="9" t="s">
        <v>16</v>
      </c>
      <c r="E4" s="9" t="s">
        <v>17</v>
      </c>
      <c r="F4" s="9"/>
      <c r="G4" s="9" t="s">
        <v>18</v>
      </c>
      <c r="H4" s="9" t="s">
        <v>19</v>
      </c>
      <c r="J4" s="9" t="s">
        <v>20</v>
      </c>
      <c r="L4" s="9" t="s">
        <v>893</v>
      </c>
      <c r="M4" s="9">
        <v>1</v>
      </c>
      <c r="N4" s="32">
        <v>85</v>
      </c>
      <c r="O4" s="35">
        <v>2</v>
      </c>
      <c r="P4" s="32">
        <v>120</v>
      </c>
      <c r="Q4" s="35"/>
      <c r="R4" s="35"/>
      <c r="S4" s="32"/>
      <c r="T4" s="9">
        <v>1</v>
      </c>
      <c r="U4" s="10" t="s">
        <v>21</v>
      </c>
      <c r="V4" s="7" t="s">
        <v>899</v>
      </c>
      <c r="W4" s="9" t="s">
        <v>22</v>
      </c>
      <c r="X4" s="9" t="s">
        <v>23</v>
      </c>
      <c r="Y4" s="9" t="s">
        <v>18</v>
      </c>
      <c r="Z4" s="9" t="s">
        <v>19</v>
      </c>
      <c r="AA4" s="9" t="s">
        <v>20</v>
      </c>
      <c r="AD4" s="9" t="s">
        <v>24</v>
      </c>
      <c r="AE4" s="10"/>
      <c r="AF4"/>
    </row>
    <row r="5" spans="1:32" ht="12.75">
      <c r="A5" t="s">
        <v>687</v>
      </c>
      <c r="C5" s="1" t="s">
        <v>25</v>
      </c>
      <c r="E5" s="1" t="s">
        <v>26</v>
      </c>
      <c r="F5" s="1"/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>
        <v>2</v>
      </c>
      <c r="N5" s="32">
        <v>170</v>
      </c>
      <c r="O5" s="35">
        <v>2</v>
      </c>
      <c r="P5" s="32">
        <v>120</v>
      </c>
      <c r="Q5" s="35"/>
      <c r="R5" s="35"/>
      <c r="S5" s="32"/>
      <c r="T5" s="1">
        <v>1</v>
      </c>
      <c r="U5" s="2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AA5" s="1" t="s">
        <v>29</v>
      </c>
      <c r="AB5" s="1" t="s">
        <v>38</v>
      </c>
      <c r="AC5" s="1" t="s">
        <v>31</v>
      </c>
      <c r="AD5" s="1" t="s">
        <v>742</v>
      </c>
      <c r="AE5" s="2" t="s">
        <v>39</v>
      </c>
      <c r="AF5" s="16"/>
    </row>
    <row r="6" spans="1:31" ht="12.75">
      <c r="A6" t="s">
        <v>687</v>
      </c>
      <c r="C6" t="s">
        <v>0</v>
      </c>
      <c r="D6" t="s">
        <v>1082</v>
      </c>
      <c r="E6" t="s">
        <v>796</v>
      </c>
      <c r="F6" s="1"/>
      <c r="G6" t="s">
        <v>922</v>
      </c>
      <c r="H6" t="s">
        <v>923</v>
      </c>
      <c r="I6" s="1"/>
      <c r="J6" t="s">
        <v>924</v>
      </c>
      <c r="K6" s="1"/>
      <c r="L6" t="s">
        <v>925</v>
      </c>
      <c r="T6">
        <v>1</v>
      </c>
      <c r="U6" s="2" t="s">
        <v>1012</v>
      </c>
      <c r="V6" s="33">
        <f>200/L183</f>
        <v>147.21764705882353</v>
      </c>
      <c r="W6" s="1"/>
      <c r="X6" s="1"/>
      <c r="Y6" s="1"/>
      <c r="AA6" s="1"/>
      <c r="AB6" s="1"/>
      <c r="AC6" s="1"/>
      <c r="AD6" s="1" t="s">
        <v>926</v>
      </c>
      <c r="AE6" s="2"/>
    </row>
    <row r="7" spans="1:31" ht="12.75">
      <c r="A7" t="s">
        <v>687</v>
      </c>
      <c r="C7" t="s">
        <v>206</v>
      </c>
      <c r="E7" t="s">
        <v>1055</v>
      </c>
      <c r="F7" s="1"/>
      <c r="H7" t="s">
        <v>51</v>
      </c>
      <c r="I7" t="s">
        <v>52</v>
      </c>
      <c r="K7" t="s">
        <v>7</v>
      </c>
      <c r="T7">
        <v>1</v>
      </c>
      <c r="U7" s="2"/>
      <c r="V7" s="1"/>
      <c r="W7" s="1"/>
      <c r="X7" s="1"/>
      <c r="Y7" s="1"/>
      <c r="AA7" s="1"/>
      <c r="AB7" s="1"/>
      <c r="AC7" s="1"/>
      <c r="AD7" s="29" t="s">
        <v>1057</v>
      </c>
      <c r="AE7" s="2" t="s">
        <v>1056</v>
      </c>
    </row>
    <row r="8" spans="1:32" s="13" customFormat="1" ht="12.75">
      <c r="A8" s="13" t="s">
        <v>687</v>
      </c>
      <c r="B8" s="14"/>
      <c r="C8" s="15" t="s">
        <v>182</v>
      </c>
      <c r="D8" s="15" t="s">
        <v>124</v>
      </c>
      <c r="E8" s="15" t="s">
        <v>525</v>
      </c>
      <c r="F8" s="15">
        <v>1</v>
      </c>
      <c r="G8" s="13" t="s">
        <v>781</v>
      </c>
      <c r="H8" s="13" t="s">
        <v>782</v>
      </c>
      <c r="I8" s="13" t="s">
        <v>783</v>
      </c>
      <c r="J8" s="15"/>
      <c r="K8" s="13" t="s">
        <v>784</v>
      </c>
      <c r="N8" s="23"/>
      <c r="O8" s="37"/>
      <c r="P8" s="23"/>
      <c r="Q8" s="37"/>
      <c r="R8" s="37"/>
      <c r="S8" s="23"/>
      <c r="T8" s="13" t="s">
        <v>1060</v>
      </c>
      <c r="W8" s="13" t="s">
        <v>1052</v>
      </c>
      <c r="X8" s="13" t="s">
        <v>1053</v>
      </c>
      <c r="Y8" s="13" t="s">
        <v>1054</v>
      </c>
      <c r="AC8" s="13" t="s">
        <v>784</v>
      </c>
      <c r="AF8" s="7"/>
    </row>
    <row r="9" spans="1:32" ht="12.75">
      <c r="A9" t="s">
        <v>687</v>
      </c>
      <c r="C9" s="1" t="s">
        <v>42</v>
      </c>
      <c r="D9" s="1" t="s">
        <v>43</v>
      </c>
      <c r="E9" s="1" t="s">
        <v>44</v>
      </c>
      <c r="F9" s="1"/>
      <c r="G9" t="s">
        <v>762</v>
      </c>
      <c r="H9" t="s">
        <v>763</v>
      </c>
      <c r="I9" s="1"/>
      <c r="J9" t="s">
        <v>41</v>
      </c>
      <c r="L9" t="s">
        <v>759</v>
      </c>
      <c r="M9">
        <v>1</v>
      </c>
      <c r="N9" s="31">
        <v>85</v>
      </c>
      <c r="O9" s="38">
        <v>1</v>
      </c>
      <c r="P9" s="31">
        <v>60</v>
      </c>
      <c r="Q9" s="38"/>
      <c r="R9" s="38"/>
      <c r="S9" s="31"/>
      <c r="T9">
        <v>1</v>
      </c>
      <c r="U9" s="2" t="s">
        <v>716</v>
      </c>
      <c r="V9" t="s">
        <v>758</v>
      </c>
      <c r="W9" t="s">
        <v>538</v>
      </c>
      <c r="X9" s="1"/>
      <c r="Y9" s="1"/>
      <c r="Z9" s="1"/>
      <c r="AB9" s="1"/>
      <c r="AD9" s="1"/>
      <c r="AE9" s="2"/>
      <c r="AF9" s="16"/>
    </row>
    <row r="10" spans="1:31" ht="12.75">
      <c r="A10" t="s">
        <v>687</v>
      </c>
      <c r="C10" t="s">
        <v>1143</v>
      </c>
      <c r="D10" s="1"/>
      <c r="E10" t="s">
        <v>44</v>
      </c>
      <c r="G10" t="s">
        <v>761</v>
      </c>
      <c r="H10" t="s">
        <v>395</v>
      </c>
      <c r="I10" s="1"/>
      <c r="J10" t="s">
        <v>41</v>
      </c>
      <c r="K10" s="1"/>
      <c r="L10" t="s">
        <v>760</v>
      </c>
      <c r="M10">
        <v>1</v>
      </c>
      <c r="N10" s="31">
        <v>85</v>
      </c>
      <c r="O10" s="38">
        <v>1</v>
      </c>
      <c r="P10" s="31">
        <v>60</v>
      </c>
      <c r="Q10" s="38"/>
      <c r="R10" s="38"/>
      <c r="S10" s="31"/>
      <c r="T10">
        <v>1</v>
      </c>
      <c r="V10" t="s">
        <v>757</v>
      </c>
      <c r="W10" t="s">
        <v>751</v>
      </c>
      <c r="X10" t="s">
        <v>752</v>
      </c>
      <c r="Y10" t="s">
        <v>753</v>
      </c>
      <c r="Z10" t="s">
        <v>754</v>
      </c>
      <c r="AB10" t="s">
        <v>755</v>
      </c>
      <c r="AD10" t="s">
        <v>756</v>
      </c>
      <c r="AE10" s="2" t="s">
        <v>700</v>
      </c>
    </row>
    <row r="11" spans="1:32" s="16" customFormat="1" ht="12.75">
      <c r="A11" s="16" t="s">
        <v>687</v>
      </c>
      <c r="B11" s="17"/>
      <c r="C11" s="12" t="s">
        <v>48</v>
      </c>
      <c r="E11" s="12" t="s">
        <v>49</v>
      </c>
      <c r="F11" s="12">
        <v>1</v>
      </c>
      <c r="G11" s="12" t="s">
        <v>50</v>
      </c>
      <c r="H11" s="12" t="s">
        <v>51</v>
      </c>
      <c r="I11" s="12" t="s">
        <v>52</v>
      </c>
      <c r="J11" s="12" t="s">
        <v>53</v>
      </c>
      <c r="K11" s="12" t="s">
        <v>7</v>
      </c>
      <c r="L11" s="29" t="s">
        <v>1066</v>
      </c>
      <c r="M11" s="29"/>
      <c r="N11"/>
      <c r="O11" s="36"/>
      <c r="Q11" s="40"/>
      <c r="R11" s="40"/>
      <c r="T11" s="16">
        <v>1</v>
      </c>
      <c r="U11" s="2" t="s">
        <v>1065</v>
      </c>
      <c r="AF11"/>
    </row>
    <row r="12" spans="1:32" ht="12.75">
      <c r="A12" t="s">
        <v>687</v>
      </c>
      <c r="C12" t="s">
        <v>857</v>
      </c>
      <c r="E12" t="s">
        <v>49</v>
      </c>
      <c r="F12" s="1"/>
      <c r="G12" s="1"/>
      <c r="H12" s="1"/>
      <c r="I12" s="1"/>
      <c r="J12" s="1"/>
      <c r="K12" s="1"/>
      <c r="L12" s="1" t="s">
        <v>927</v>
      </c>
      <c r="M12" s="1"/>
      <c r="N12" s="20"/>
      <c r="O12" s="34"/>
      <c r="P12" s="20"/>
      <c r="Q12" s="34"/>
      <c r="R12" s="34"/>
      <c r="S12" s="20"/>
      <c r="T12" s="1"/>
      <c r="AF12" s="13"/>
    </row>
    <row r="13" spans="3:22" ht="12.75">
      <c r="C13" t="s">
        <v>1030</v>
      </c>
      <c r="E13" t="s">
        <v>1106</v>
      </c>
      <c r="F13" s="1"/>
      <c r="G13" s="1"/>
      <c r="H13" t="s">
        <v>1127</v>
      </c>
      <c r="I13" s="1"/>
      <c r="J13" t="s">
        <v>1126</v>
      </c>
      <c r="K13" s="1"/>
      <c r="L13" t="s">
        <v>1125</v>
      </c>
      <c r="M13" s="9">
        <v>1</v>
      </c>
      <c r="N13" s="31">
        <v>85</v>
      </c>
      <c r="O13" s="38">
        <v>1</v>
      </c>
      <c r="P13" s="31">
        <v>60</v>
      </c>
      <c r="Q13" s="35"/>
      <c r="R13" s="35"/>
      <c r="S13" s="32"/>
      <c r="T13" s="12">
        <v>1</v>
      </c>
      <c r="U13" s="2" t="s">
        <v>1107</v>
      </c>
      <c r="V13" t="s">
        <v>1124</v>
      </c>
    </row>
    <row r="14" spans="1:21" ht="12.75">
      <c r="A14" t="s">
        <v>687</v>
      </c>
      <c r="C14" s="1" t="s">
        <v>54</v>
      </c>
      <c r="D14" s="1" t="s">
        <v>55</v>
      </c>
      <c r="E14" s="1" t="s">
        <v>56</v>
      </c>
      <c r="F14" s="1"/>
      <c r="G14" s="1"/>
      <c r="H14" s="1"/>
      <c r="J14" s="1"/>
      <c r="O14" s="35"/>
      <c r="P14" s="32"/>
      <c r="Q14" s="35"/>
      <c r="R14" s="35"/>
      <c r="U14" s="2"/>
    </row>
    <row r="15" spans="1:32" ht="12.75">
      <c r="A15" t="s">
        <v>687</v>
      </c>
      <c r="C15" t="s">
        <v>1013</v>
      </c>
      <c r="D15" s="1"/>
      <c r="E15" t="s">
        <v>58</v>
      </c>
      <c r="G15" t="s">
        <v>785</v>
      </c>
      <c r="H15" t="s">
        <v>786</v>
      </c>
      <c r="I15" t="s">
        <v>787</v>
      </c>
      <c r="J15" t="s">
        <v>788</v>
      </c>
      <c r="L15" t="s">
        <v>789</v>
      </c>
      <c r="O15" s="35">
        <v>1</v>
      </c>
      <c r="P15" s="32">
        <v>60</v>
      </c>
      <c r="Q15" s="35"/>
      <c r="R15" s="35"/>
      <c r="S15" s="32"/>
      <c r="T15">
        <v>1</v>
      </c>
      <c r="AD15" t="s">
        <v>790</v>
      </c>
      <c r="AE15" s="2" t="s">
        <v>722</v>
      </c>
      <c r="AF15" s="7"/>
    </row>
    <row r="16" spans="1:30" ht="12.75">
      <c r="A16" t="s">
        <v>687</v>
      </c>
      <c r="C16" s="1" t="s">
        <v>54</v>
      </c>
      <c r="D16" s="1" t="s">
        <v>57</v>
      </c>
      <c r="E16" s="1" t="s">
        <v>58</v>
      </c>
      <c r="F16" s="1"/>
      <c r="G16" s="1"/>
      <c r="H16" s="1"/>
      <c r="J16" s="1" t="s">
        <v>61</v>
      </c>
      <c r="L16" s="1" t="s">
        <v>62</v>
      </c>
      <c r="M16" s="1"/>
      <c r="N16" s="20"/>
      <c r="O16" s="34"/>
      <c r="P16" s="20"/>
      <c r="Q16" s="34"/>
      <c r="R16" s="34"/>
      <c r="S16" s="20"/>
      <c r="T16" s="1">
        <v>1</v>
      </c>
      <c r="U16" s="2" t="s">
        <v>721</v>
      </c>
      <c r="W16" s="1" t="s">
        <v>59</v>
      </c>
      <c r="Y16" s="1" t="s">
        <v>60</v>
      </c>
      <c r="AB16" s="1" t="s">
        <v>61</v>
      </c>
      <c r="AD16" s="1" t="s">
        <v>63</v>
      </c>
    </row>
    <row r="17" spans="1:31" ht="12.75">
      <c r="A17" t="s">
        <v>687</v>
      </c>
      <c r="C17" s="1" t="s">
        <v>64</v>
      </c>
      <c r="D17" s="1" t="s">
        <v>65</v>
      </c>
      <c r="E17" s="1" t="s">
        <v>58</v>
      </c>
      <c r="F17" s="1">
        <v>1</v>
      </c>
      <c r="G17" t="s">
        <v>1061</v>
      </c>
      <c r="H17" t="s">
        <v>677</v>
      </c>
      <c r="I17" t="s">
        <v>1006</v>
      </c>
      <c r="J17" t="s">
        <v>1007</v>
      </c>
      <c r="K17" t="s">
        <v>31</v>
      </c>
      <c r="L17" s="1" t="s">
        <v>1008</v>
      </c>
      <c r="M17" s="1"/>
      <c r="N17" s="20"/>
      <c r="O17" s="34"/>
      <c r="P17" s="20"/>
      <c r="Q17" s="34"/>
      <c r="R17" s="34"/>
      <c r="S17" s="20"/>
      <c r="T17">
        <v>1</v>
      </c>
      <c r="AE17" s="2" t="s">
        <v>978</v>
      </c>
    </row>
    <row r="18" spans="1:31" ht="12.75">
      <c r="A18" t="s">
        <v>687</v>
      </c>
      <c r="C18" s="1" t="s">
        <v>66</v>
      </c>
      <c r="D18" s="1" t="s">
        <v>67</v>
      </c>
      <c r="E18" s="1" t="s">
        <v>68</v>
      </c>
      <c r="F18" s="1"/>
      <c r="G18" s="1" t="s">
        <v>69</v>
      </c>
      <c r="H18" s="1" t="s">
        <v>70</v>
      </c>
      <c r="I18" s="1" t="s">
        <v>71</v>
      </c>
      <c r="J18" s="1" t="s">
        <v>72</v>
      </c>
      <c r="L18" s="1" t="s">
        <v>73</v>
      </c>
      <c r="M18" s="1"/>
      <c r="N18" s="20"/>
      <c r="O18" s="35">
        <v>2</v>
      </c>
      <c r="P18" s="32">
        <v>120</v>
      </c>
      <c r="Q18" s="35"/>
      <c r="R18" s="35"/>
      <c r="S18" s="32"/>
      <c r="T18" s="1">
        <v>1</v>
      </c>
      <c r="U18" s="2" t="s">
        <v>74</v>
      </c>
      <c r="W18" s="1" t="s">
        <v>75</v>
      </c>
      <c r="X18" s="1" t="s">
        <v>76</v>
      </c>
      <c r="Y18" s="1" t="s">
        <v>77</v>
      </c>
      <c r="Z18" s="1" t="s">
        <v>78</v>
      </c>
      <c r="AA18" s="1" t="s">
        <v>71</v>
      </c>
      <c r="AB18" s="1" t="s">
        <v>72</v>
      </c>
      <c r="AD18" s="1" t="s">
        <v>79</v>
      </c>
      <c r="AE18" s="2" t="s">
        <v>80</v>
      </c>
    </row>
    <row r="19" spans="1:31" ht="12.75">
      <c r="A19" t="s">
        <v>687</v>
      </c>
      <c r="C19" s="1" t="s">
        <v>81</v>
      </c>
      <c r="D19" s="1" t="s">
        <v>82</v>
      </c>
      <c r="E19" s="1" t="s">
        <v>83</v>
      </c>
      <c r="F19" s="1"/>
      <c r="G19" t="s">
        <v>85</v>
      </c>
      <c r="H19" t="s">
        <v>1035</v>
      </c>
      <c r="I19" t="s">
        <v>86</v>
      </c>
      <c r="J19" t="s">
        <v>1036</v>
      </c>
      <c r="K19" s="1" t="s">
        <v>31</v>
      </c>
      <c r="L19" s="1" t="s">
        <v>87</v>
      </c>
      <c r="M19" s="1">
        <v>2</v>
      </c>
      <c r="N19" s="32">
        <f>85*2</f>
        <v>170</v>
      </c>
      <c r="O19" s="35">
        <v>2</v>
      </c>
      <c r="P19" s="32">
        <v>120</v>
      </c>
      <c r="Q19" s="35"/>
      <c r="R19" s="35"/>
      <c r="S19" s="32"/>
      <c r="T19" s="1">
        <v>1</v>
      </c>
      <c r="U19" s="30"/>
      <c r="W19" t="s">
        <v>1037</v>
      </c>
      <c r="X19" s="1" t="s">
        <v>84</v>
      </c>
      <c r="Y19" t="s">
        <v>1038</v>
      </c>
      <c r="Z19" t="s">
        <v>1039</v>
      </c>
      <c r="AA19" s="1" t="s">
        <v>86</v>
      </c>
      <c r="AB19" t="s">
        <v>1040</v>
      </c>
      <c r="AC19" s="1" t="s">
        <v>31</v>
      </c>
      <c r="AD19" s="1" t="s">
        <v>87</v>
      </c>
      <c r="AE19" s="2" t="s">
        <v>975</v>
      </c>
    </row>
    <row r="20" spans="1:31" ht="12.75">
      <c r="A20" t="s">
        <v>687</v>
      </c>
      <c r="B20" s="6" t="s">
        <v>693</v>
      </c>
      <c r="C20" t="s">
        <v>857</v>
      </c>
      <c r="D20" t="s">
        <v>901</v>
      </c>
      <c r="E20" t="s">
        <v>902</v>
      </c>
      <c r="F20" s="1"/>
      <c r="G20" s="1"/>
      <c r="H20" s="1"/>
      <c r="I20" s="1"/>
      <c r="J20" s="1"/>
      <c r="K20" s="1"/>
      <c r="L20" s="1"/>
      <c r="M20" s="1"/>
      <c r="N20" s="20"/>
      <c r="O20" s="34"/>
      <c r="P20" s="20"/>
      <c r="Q20" s="34"/>
      <c r="R20" s="34"/>
      <c r="S20" s="20"/>
      <c r="T20" s="1"/>
      <c r="U20" s="2"/>
      <c r="W20" s="1"/>
      <c r="X20" s="1"/>
      <c r="Y20" s="1"/>
      <c r="Z20" s="1"/>
      <c r="AA20" s="1"/>
      <c r="AB20" s="1"/>
      <c r="AC20" s="1"/>
      <c r="AD20" s="1"/>
      <c r="AE20" s="2"/>
    </row>
    <row r="21" spans="1:31" ht="12.75">
      <c r="A21" t="s">
        <v>687</v>
      </c>
      <c r="C21" s="1" t="s">
        <v>91</v>
      </c>
      <c r="D21" s="1" t="s">
        <v>57</v>
      </c>
      <c r="E21" s="1" t="s">
        <v>92</v>
      </c>
      <c r="F21" s="1"/>
      <c r="G21" s="1" t="s">
        <v>93</v>
      </c>
      <c r="H21" s="1" t="s">
        <v>94</v>
      </c>
      <c r="J21" s="1" t="s">
        <v>95</v>
      </c>
      <c r="L21" s="1" t="s">
        <v>96</v>
      </c>
      <c r="M21" s="1"/>
      <c r="N21" s="20"/>
      <c r="O21" s="35">
        <v>1</v>
      </c>
      <c r="P21" s="32">
        <v>60</v>
      </c>
      <c r="Q21" s="35"/>
      <c r="R21" s="35"/>
      <c r="S21" s="32"/>
      <c r="T21" s="1">
        <v>1</v>
      </c>
      <c r="U21" s="2" t="s">
        <v>1025</v>
      </c>
      <c r="W21" s="1" t="s">
        <v>97</v>
      </c>
      <c r="AD21" s="1" t="s">
        <v>98</v>
      </c>
      <c r="AE21" s="2"/>
    </row>
    <row r="22" spans="1:28" ht="12.75">
      <c r="A22" t="s">
        <v>687</v>
      </c>
      <c r="C22" s="1" t="s">
        <v>99</v>
      </c>
      <c r="E22" s="1" t="s">
        <v>100</v>
      </c>
      <c r="F22" s="1">
        <v>1</v>
      </c>
      <c r="G22" s="1" t="s">
        <v>101</v>
      </c>
      <c r="H22" s="1" t="s">
        <v>102</v>
      </c>
      <c r="J22" s="1" t="s">
        <v>20</v>
      </c>
      <c r="W22" s="1" t="s">
        <v>103</v>
      </c>
      <c r="X22" s="1" t="s">
        <v>104</v>
      </c>
      <c r="Y22" s="1" t="s">
        <v>105</v>
      </c>
      <c r="AB22" s="1" t="s">
        <v>106</v>
      </c>
    </row>
    <row r="23" spans="1:31" s="16" customFormat="1" ht="12.75">
      <c r="A23" s="16" t="s">
        <v>687</v>
      </c>
      <c r="B23" s="17"/>
      <c r="C23" s="12" t="s">
        <v>66</v>
      </c>
      <c r="D23" s="12" t="s">
        <v>107</v>
      </c>
      <c r="E23" s="12" t="s">
        <v>108</v>
      </c>
      <c r="F23" s="12"/>
      <c r="G23" s="12" t="s">
        <v>109</v>
      </c>
      <c r="J23" s="12" t="s">
        <v>412</v>
      </c>
      <c r="L23" s="16" t="s">
        <v>1050</v>
      </c>
      <c r="N23" s="26"/>
      <c r="O23" s="39">
        <v>1</v>
      </c>
      <c r="P23" s="32">
        <v>60</v>
      </c>
      <c r="Q23" s="39"/>
      <c r="R23" s="39"/>
      <c r="S23" s="26"/>
      <c r="T23" s="12">
        <v>1</v>
      </c>
      <c r="U23" s="4" t="s">
        <v>779</v>
      </c>
      <c r="V23" s="16" t="s">
        <v>1051</v>
      </c>
      <c r="W23" s="16" t="s">
        <v>780</v>
      </c>
      <c r="X23" s="16" t="s">
        <v>765</v>
      </c>
      <c r="Y23" s="16" t="s">
        <v>1048</v>
      </c>
      <c r="Z23" s="16" t="s">
        <v>1049</v>
      </c>
      <c r="AB23" s="16" t="s">
        <v>114</v>
      </c>
      <c r="AD23" s="16" t="s">
        <v>1047</v>
      </c>
      <c r="AE23" s="4" t="s">
        <v>699</v>
      </c>
    </row>
    <row r="24" spans="1:32" s="16" customFormat="1" ht="12.75">
      <c r="A24" s="16" t="s">
        <v>687</v>
      </c>
      <c r="B24" s="17"/>
      <c r="C24" s="16" t="s">
        <v>1030</v>
      </c>
      <c r="D24" s="12"/>
      <c r="E24" s="16" t="s">
        <v>108</v>
      </c>
      <c r="F24" s="12"/>
      <c r="G24" s="12"/>
      <c r="J24" s="12"/>
      <c r="L24" s="12"/>
      <c r="M24" s="12"/>
      <c r="N24" s="26"/>
      <c r="O24" s="39"/>
      <c r="P24" s="26"/>
      <c r="Q24" s="39"/>
      <c r="R24" s="39"/>
      <c r="S24" s="26"/>
      <c r="T24" s="12">
        <v>1</v>
      </c>
      <c r="U24" s="4"/>
      <c r="AE24" s="4" t="s">
        <v>1031</v>
      </c>
      <c r="AF24"/>
    </row>
    <row r="25" spans="1:32" s="16" customFormat="1" ht="12.75">
      <c r="A25" s="16" t="s">
        <v>687</v>
      </c>
      <c r="B25" s="17"/>
      <c r="C25" s="16" t="s">
        <v>988</v>
      </c>
      <c r="D25" s="12"/>
      <c r="E25" s="16" t="s">
        <v>108</v>
      </c>
      <c r="F25" s="12"/>
      <c r="G25" s="12"/>
      <c r="J25" s="12"/>
      <c r="L25" s="12"/>
      <c r="M25">
        <v>1</v>
      </c>
      <c r="N25" s="31">
        <v>85</v>
      </c>
      <c r="O25" s="38">
        <v>1</v>
      </c>
      <c r="P25" s="31">
        <v>60</v>
      </c>
      <c r="Q25" s="38"/>
      <c r="R25" s="38"/>
      <c r="S25" s="26"/>
      <c r="T25" s="12">
        <v>1</v>
      </c>
      <c r="U25" s="4" t="s">
        <v>1067</v>
      </c>
      <c r="AE25" s="4"/>
      <c r="AF25"/>
    </row>
    <row r="26" spans="1:10" ht="12.75">
      <c r="A26" t="s">
        <v>687</v>
      </c>
      <c r="C26" s="1" t="s">
        <v>0</v>
      </c>
      <c r="D26" s="1" t="s">
        <v>110</v>
      </c>
      <c r="E26" s="1" t="s">
        <v>111</v>
      </c>
      <c r="F26" s="1">
        <v>1</v>
      </c>
      <c r="G26" s="1" t="s">
        <v>112</v>
      </c>
      <c r="H26" s="1" t="s">
        <v>113</v>
      </c>
      <c r="J26" s="1" t="s">
        <v>114</v>
      </c>
    </row>
    <row r="27" spans="1:30" ht="12.75">
      <c r="A27" t="s">
        <v>687</v>
      </c>
      <c r="C27" s="1" t="s">
        <v>115</v>
      </c>
      <c r="E27" s="1" t="s">
        <v>116</v>
      </c>
      <c r="F27" s="1">
        <v>1</v>
      </c>
      <c r="G27" s="1" t="s">
        <v>117</v>
      </c>
      <c r="H27" s="1" t="s">
        <v>118</v>
      </c>
      <c r="J27" s="1" t="s">
        <v>20</v>
      </c>
      <c r="L27" s="1" t="s">
        <v>791</v>
      </c>
      <c r="M27" s="1"/>
      <c r="N27" s="20"/>
      <c r="O27" s="34"/>
      <c r="P27" s="20"/>
      <c r="Q27" s="34"/>
      <c r="R27" s="34"/>
      <c r="S27" s="20"/>
      <c r="T27" s="1">
        <v>1</v>
      </c>
      <c r="U27" s="2" t="s">
        <v>992</v>
      </c>
      <c r="W27" s="1" t="s">
        <v>119</v>
      </c>
      <c r="X27" s="1" t="s">
        <v>120</v>
      </c>
      <c r="Y27" s="1" t="s">
        <v>121</v>
      </c>
      <c r="Z27" s="1" t="s">
        <v>122</v>
      </c>
      <c r="AB27" s="1" t="s">
        <v>61</v>
      </c>
      <c r="AD27" s="1" t="s">
        <v>743</v>
      </c>
    </row>
    <row r="28" spans="1:32" ht="12.75">
      <c r="A28" t="s">
        <v>687</v>
      </c>
      <c r="B28" s="6" t="s">
        <v>693</v>
      </c>
      <c r="C28" s="1" t="s">
        <v>123</v>
      </c>
      <c r="D28" s="1" t="s">
        <v>124</v>
      </c>
      <c r="E28" s="1" t="s">
        <v>125</v>
      </c>
      <c r="F28" s="1"/>
      <c r="G28" s="1"/>
      <c r="H28" s="1"/>
      <c r="I28" s="1"/>
      <c r="J28" s="1"/>
      <c r="L28" s="1"/>
      <c r="M28" s="1"/>
      <c r="N28" s="20"/>
      <c r="O28" s="34"/>
      <c r="P28" s="20"/>
      <c r="Q28" s="34"/>
      <c r="R28" s="34"/>
      <c r="S28" s="20"/>
      <c r="T28" s="1"/>
      <c r="AF28" s="13"/>
    </row>
    <row r="29" spans="1:32" ht="12.75">
      <c r="A29" t="s">
        <v>687</v>
      </c>
      <c r="C29" s="1" t="s">
        <v>128</v>
      </c>
      <c r="D29" s="1" t="s">
        <v>124</v>
      </c>
      <c r="E29" s="1" t="s">
        <v>129</v>
      </c>
      <c r="F29" s="1">
        <v>1</v>
      </c>
      <c r="G29" s="1" t="s">
        <v>130</v>
      </c>
      <c r="H29" s="1" t="s">
        <v>131</v>
      </c>
      <c r="J29" s="1" t="s">
        <v>132</v>
      </c>
      <c r="L29" s="1" t="s">
        <v>133</v>
      </c>
      <c r="M29" s="1"/>
      <c r="N29" s="20"/>
      <c r="O29" s="34"/>
      <c r="P29" s="71" t="s">
        <v>1171</v>
      </c>
      <c r="Q29" s="34"/>
      <c r="R29" s="34"/>
      <c r="S29" s="20"/>
      <c r="T29" s="1">
        <v>1</v>
      </c>
      <c r="U29" s="2" t="s">
        <v>1068</v>
      </c>
      <c r="AF29" s="16"/>
    </row>
    <row r="30" spans="1:32" s="16" customFormat="1" ht="12.75">
      <c r="A30" s="16" t="s">
        <v>687</v>
      </c>
      <c r="B30" s="17"/>
      <c r="C30" s="16" t="s">
        <v>437</v>
      </c>
      <c r="D30" s="12"/>
      <c r="E30" s="16" t="s">
        <v>989</v>
      </c>
      <c r="F30" s="12"/>
      <c r="G30" s="12"/>
      <c r="H30" s="12"/>
      <c r="I30" s="16" t="s">
        <v>1059</v>
      </c>
      <c r="J30" s="16" t="s">
        <v>1058</v>
      </c>
      <c r="K30" s="16" t="s">
        <v>31</v>
      </c>
      <c r="L30" s="12"/>
      <c r="M30" s="12"/>
      <c r="N30" s="26"/>
      <c r="O30" s="39"/>
      <c r="P30" s="26"/>
      <c r="Q30" s="39"/>
      <c r="R30" s="39"/>
      <c r="S30" s="26"/>
      <c r="T30" s="12">
        <v>1</v>
      </c>
      <c r="U30" s="4" t="s">
        <v>1046</v>
      </c>
      <c r="AF30"/>
    </row>
    <row r="31" spans="1:21" ht="12.75">
      <c r="A31" t="s">
        <v>687</v>
      </c>
      <c r="C31" s="1" t="s">
        <v>134</v>
      </c>
      <c r="D31" s="1" t="s">
        <v>135</v>
      </c>
      <c r="E31" s="1" t="s">
        <v>136</v>
      </c>
      <c r="F31" s="1"/>
      <c r="G31" s="1" t="s">
        <v>137</v>
      </c>
      <c r="H31" s="1" t="s">
        <v>138</v>
      </c>
      <c r="J31" s="1" t="s">
        <v>139</v>
      </c>
      <c r="L31" s="1" t="s">
        <v>140</v>
      </c>
      <c r="M31" s="1"/>
      <c r="N31" s="20"/>
      <c r="O31" s="35">
        <v>1</v>
      </c>
      <c r="P31" s="32">
        <v>60</v>
      </c>
      <c r="Q31" s="35"/>
      <c r="R31" s="35"/>
      <c r="S31" s="32"/>
      <c r="T31" s="1">
        <v>1</v>
      </c>
      <c r="U31" s="2" t="s">
        <v>698</v>
      </c>
    </row>
    <row r="32" spans="1:21" ht="12.75">
      <c r="A32" t="s">
        <v>687</v>
      </c>
      <c r="C32" s="1" t="s">
        <v>141</v>
      </c>
      <c r="D32" s="1" t="s">
        <v>57</v>
      </c>
      <c r="E32" s="1" t="s">
        <v>142</v>
      </c>
      <c r="F32" s="1"/>
      <c r="G32" s="1" t="s">
        <v>143</v>
      </c>
      <c r="H32" s="1" t="s">
        <v>144</v>
      </c>
      <c r="I32" s="1" t="s">
        <v>126</v>
      </c>
      <c r="J32" s="1" t="s">
        <v>127</v>
      </c>
      <c r="L32" s="1" t="s">
        <v>145</v>
      </c>
      <c r="M32" s="1"/>
      <c r="N32" s="20"/>
      <c r="O32" s="34"/>
      <c r="P32" s="20"/>
      <c r="Q32" s="34"/>
      <c r="R32" s="34"/>
      <c r="S32" s="20"/>
      <c r="T32" s="1">
        <v>1</v>
      </c>
      <c r="U32" s="2" t="s">
        <v>714</v>
      </c>
    </row>
    <row r="33" spans="1:32" ht="12.75">
      <c r="A33" t="s">
        <v>686</v>
      </c>
      <c r="C33" t="s">
        <v>0</v>
      </c>
      <c r="D33" s="1"/>
      <c r="E33" t="s">
        <v>1084</v>
      </c>
      <c r="F33" s="1"/>
      <c r="G33" s="1" t="s">
        <v>1085</v>
      </c>
      <c r="H33" s="1" t="s">
        <v>442</v>
      </c>
      <c r="J33" s="1" t="s">
        <v>422</v>
      </c>
      <c r="L33" t="s">
        <v>1086</v>
      </c>
      <c r="M33" s="1"/>
      <c r="N33" s="22" t="s">
        <v>1113</v>
      </c>
      <c r="O33" s="34"/>
      <c r="P33" s="20"/>
      <c r="Q33" s="34"/>
      <c r="R33" s="34"/>
      <c r="S33" s="20"/>
      <c r="T33" s="1">
        <v>1</v>
      </c>
      <c r="U33" s="2" t="s">
        <v>1087</v>
      </c>
      <c r="AF33" s="7"/>
    </row>
    <row r="34" spans="1:28" ht="12.75">
      <c r="A34" t="s">
        <v>687</v>
      </c>
      <c r="C34" s="1" t="s">
        <v>88</v>
      </c>
      <c r="D34" s="1" t="s">
        <v>134</v>
      </c>
      <c r="E34" s="1" t="s">
        <v>146</v>
      </c>
      <c r="F34" s="1">
        <v>1</v>
      </c>
      <c r="G34" s="1"/>
      <c r="J34" s="1"/>
      <c r="W34" s="1" t="s">
        <v>148</v>
      </c>
      <c r="X34" s="1" t="s">
        <v>45</v>
      </c>
      <c r="Y34" s="1" t="s">
        <v>149</v>
      </c>
      <c r="Z34" s="1" t="s">
        <v>150</v>
      </c>
      <c r="AB34" s="1" t="s">
        <v>147</v>
      </c>
    </row>
    <row r="35" spans="1:32" s="13" customFormat="1" ht="12.75">
      <c r="A35" s="13" t="s">
        <v>687</v>
      </c>
      <c r="B35" s="14"/>
      <c r="C35" s="15" t="s">
        <v>151</v>
      </c>
      <c r="D35" s="15" t="s">
        <v>152</v>
      </c>
      <c r="E35" s="15" t="s">
        <v>153</v>
      </c>
      <c r="F35" s="15">
        <v>1</v>
      </c>
      <c r="N35" s="23"/>
      <c r="O35" s="37"/>
      <c r="P35" s="23"/>
      <c r="Q35" s="37"/>
      <c r="R35" s="37"/>
      <c r="S35" s="23"/>
      <c r="AF35"/>
    </row>
    <row r="36" spans="1:32" ht="12.75">
      <c r="A36" t="s">
        <v>687</v>
      </c>
      <c r="C36" s="1" t="s">
        <v>154</v>
      </c>
      <c r="D36" s="1" t="s">
        <v>0</v>
      </c>
      <c r="E36" s="1" t="s">
        <v>155</v>
      </c>
      <c r="F36" s="1">
        <v>1</v>
      </c>
      <c r="G36" s="1" t="s">
        <v>156</v>
      </c>
      <c r="H36" s="1" t="s">
        <v>157</v>
      </c>
      <c r="I36" s="1" t="s">
        <v>6</v>
      </c>
      <c r="J36" s="1" t="s">
        <v>158</v>
      </c>
      <c r="K36" s="1" t="s">
        <v>7</v>
      </c>
      <c r="L36" s="1" t="s">
        <v>159</v>
      </c>
      <c r="M36" s="1"/>
      <c r="N36" s="20"/>
      <c r="O36" s="35">
        <v>1</v>
      </c>
      <c r="P36" s="32">
        <v>60</v>
      </c>
      <c r="Q36" s="35"/>
      <c r="R36" s="35"/>
      <c r="S36" s="32"/>
      <c r="T36" s="1">
        <v>1</v>
      </c>
      <c r="U36" s="2"/>
      <c r="AE36" s="2" t="s">
        <v>967</v>
      </c>
      <c r="AF36" s="16"/>
    </row>
    <row r="37" spans="1:31" ht="12.75">
      <c r="A37" t="s">
        <v>687</v>
      </c>
      <c r="C37" s="1" t="s">
        <v>160</v>
      </c>
      <c r="D37" s="1" t="s">
        <v>161</v>
      </c>
      <c r="E37" s="1" t="s">
        <v>162</v>
      </c>
      <c r="F37" s="1"/>
      <c r="G37" s="1" t="s">
        <v>163</v>
      </c>
      <c r="H37" s="1" t="s">
        <v>164</v>
      </c>
      <c r="J37" s="1" t="s">
        <v>20</v>
      </c>
      <c r="L37" s="1" t="s">
        <v>165</v>
      </c>
      <c r="M37" s="1"/>
      <c r="N37" s="20"/>
      <c r="O37" s="35">
        <v>1</v>
      </c>
      <c r="P37" s="32">
        <v>60</v>
      </c>
      <c r="Q37" s="35"/>
      <c r="R37" s="35"/>
      <c r="T37" s="1">
        <v>1</v>
      </c>
      <c r="U37" s="18"/>
      <c r="W37" s="1" t="s">
        <v>166</v>
      </c>
      <c r="X37" s="1" t="s">
        <v>167</v>
      </c>
      <c r="Y37" s="1" t="s">
        <v>168</v>
      </c>
      <c r="Z37" s="1" t="s">
        <v>169</v>
      </c>
      <c r="AB37" s="1" t="s">
        <v>20</v>
      </c>
      <c r="AD37" s="1" t="s">
        <v>744</v>
      </c>
      <c r="AE37" s="2" t="s">
        <v>969</v>
      </c>
    </row>
    <row r="38" spans="2:31" ht="12.75">
      <c r="B38" s="3" t="s">
        <v>693</v>
      </c>
      <c r="C38" t="s">
        <v>792</v>
      </c>
      <c r="D38" t="s">
        <v>161</v>
      </c>
      <c r="E38" t="s">
        <v>793</v>
      </c>
      <c r="F38" s="1"/>
      <c r="G38" s="1"/>
      <c r="H38" s="1"/>
      <c r="J38" s="1"/>
      <c r="L38" s="1"/>
      <c r="M38" s="1"/>
      <c r="N38" s="20"/>
      <c r="O38" s="34"/>
      <c r="P38" s="20"/>
      <c r="Q38" s="34"/>
      <c r="R38" s="34"/>
      <c r="S38" s="20"/>
      <c r="T38" s="1"/>
      <c r="U38" s="18"/>
      <c r="W38" s="1"/>
      <c r="X38" s="1"/>
      <c r="Y38" s="1"/>
      <c r="Z38" s="1"/>
      <c r="AB38" s="1"/>
      <c r="AD38" s="1"/>
      <c r="AE38" s="18"/>
    </row>
    <row r="39" spans="3:31" ht="12.75">
      <c r="C39" t="s">
        <v>123</v>
      </c>
      <c r="E39" t="s">
        <v>793</v>
      </c>
      <c r="F39" s="1"/>
      <c r="G39" s="1"/>
      <c r="H39" s="1"/>
      <c r="J39" s="1"/>
      <c r="L39" s="1"/>
      <c r="M39" s="1"/>
      <c r="N39" s="20"/>
      <c r="O39" s="34">
        <v>1</v>
      </c>
      <c r="P39" s="20"/>
      <c r="Q39" s="34"/>
      <c r="R39" s="34"/>
      <c r="S39" s="22" t="s">
        <v>1149</v>
      </c>
      <c r="T39" s="1"/>
      <c r="U39" s="18"/>
      <c r="W39" s="1"/>
      <c r="X39" s="1"/>
      <c r="Y39" s="1"/>
      <c r="Z39" s="1"/>
      <c r="AB39" s="1"/>
      <c r="AD39" s="1"/>
      <c r="AE39" s="18"/>
    </row>
    <row r="40" spans="1:32" s="13" customFormat="1" ht="12.75">
      <c r="A40" s="13" t="s">
        <v>687</v>
      </c>
      <c r="B40" s="14"/>
      <c r="C40" s="15" t="s">
        <v>170</v>
      </c>
      <c r="E40" s="15" t="s">
        <v>171</v>
      </c>
      <c r="F40" s="15">
        <v>1</v>
      </c>
      <c r="G40" s="15" t="s">
        <v>172</v>
      </c>
      <c r="H40" s="15" t="s">
        <v>173</v>
      </c>
      <c r="I40" s="15" t="s">
        <v>174</v>
      </c>
      <c r="J40" s="15" t="s">
        <v>175</v>
      </c>
      <c r="K40" s="15" t="s">
        <v>7</v>
      </c>
      <c r="N40" s="23" t="s">
        <v>1063</v>
      </c>
      <c r="O40" s="37"/>
      <c r="P40" s="23"/>
      <c r="Q40" s="37"/>
      <c r="R40" s="37"/>
      <c r="S40" s="23"/>
      <c r="U40" s="18"/>
      <c r="AE40" s="18"/>
      <c r="AF40"/>
    </row>
    <row r="41" spans="1:31" ht="12.75">
      <c r="A41" t="s">
        <v>687</v>
      </c>
      <c r="C41" s="1" t="s">
        <v>88</v>
      </c>
      <c r="D41" s="1" t="s">
        <v>918</v>
      </c>
      <c r="E41" s="1" t="s">
        <v>171</v>
      </c>
      <c r="F41" s="1">
        <v>1</v>
      </c>
      <c r="G41" s="1" t="s">
        <v>177</v>
      </c>
      <c r="H41" s="1" t="s">
        <v>178</v>
      </c>
      <c r="J41" s="1" t="s">
        <v>179</v>
      </c>
      <c r="L41" s="1" t="s">
        <v>180</v>
      </c>
      <c r="M41" s="1"/>
      <c r="N41" s="20"/>
      <c r="O41" s="34"/>
      <c r="P41" s="20"/>
      <c r="Q41" s="34"/>
      <c r="R41" s="34"/>
      <c r="S41" s="20"/>
      <c r="T41" s="1"/>
      <c r="U41" s="2"/>
      <c r="AE41" s="2"/>
    </row>
    <row r="42" spans="1:32" s="16" customFormat="1" ht="12.75">
      <c r="A42" s="16" t="s">
        <v>687</v>
      </c>
      <c r="B42" s="17"/>
      <c r="C42" s="12" t="s">
        <v>181</v>
      </c>
      <c r="D42" s="12" t="s">
        <v>182</v>
      </c>
      <c r="E42" s="12" t="s">
        <v>183</v>
      </c>
      <c r="F42" s="12">
        <v>1</v>
      </c>
      <c r="G42" s="16" t="s">
        <v>1128</v>
      </c>
      <c r="H42" s="16" t="s">
        <v>1129</v>
      </c>
      <c r="I42" s="16" t="s">
        <v>1130</v>
      </c>
      <c r="J42" s="16" t="s">
        <v>1131</v>
      </c>
      <c r="L42" s="16" t="s">
        <v>1032</v>
      </c>
      <c r="N42" s="25"/>
      <c r="O42" s="36">
        <v>1</v>
      </c>
      <c r="P42" s="31">
        <v>60</v>
      </c>
      <c r="Q42" s="38"/>
      <c r="R42" s="38"/>
      <c r="S42" s="31"/>
      <c r="T42" s="16">
        <v>1</v>
      </c>
      <c r="V42" s="16" t="s">
        <v>1033</v>
      </c>
      <c r="AE42" s="4" t="s">
        <v>971</v>
      </c>
      <c r="AF42"/>
    </row>
    <row r="43" spans="1:20" ht="12.75">
      <c r="A43" t="s">
        <v>687</v>
      </c>
      <c r="C43" s="1" t="s">
        <v>91</v>
      </c>
      <c r="D43" s="1" t="s">
        <v>123</v>
      </c>
      <c r="E43" s="1" t="s">
        <v>526</v>
      </c>
      <c r="F43" s="1">
        <v>1</v>
      </c>
      <c r="G43" s="1" t="s">
        <v>527</v>
      </c>
      <c r="J43" s="1" t="s">
        <v>294</v>
      </c>
      <c r="L43" s="1"/>
      <c r="M43" s="1"/>
      <c r="N43" s="20"/>
      <c r="O43" s="34"/>
      <c r="P43" s="20"/>
      <c r="Q43" s="34"/>
      <c r="R43" s="34"/>
      <c r="S43" s="20"/>
      <c r="T43" s="1"/>
    </row>
    <row r="44" spans="1:32" ht="12.75">
      <c r="A44" t="s">
        <v>687</v>
      </c>
      <c r="C44" s="1" t="s">
        <v>545</v>
      </c>
      <c r="D44" s="1" t="s">
        <v>546</v>
      </c>
      <c r="E44" s="1" t="s">
        <v>547</v>
      </c>
      <c r="F44" s="1">
        <v>1</v>
      </c>
      <c r="G44" t="s">
        <v>896</v>
      </c>
      <c r="H44" t="s">
        <v>897</v>
      </c>
      <c r="I44" s="11" t="s">
        <v>6</v>
      </c>
      <c r="J44" t="s">
        <v>898</v>
      </c>
      <c r="K44" t="s">
        <v>7</v>
      </c>
      <c r="T44">
        <v>1</v>
      </c>
      <c r="U44" s="2" t="s">
        <v>993</v>
      </c>
      <c r="AF44" s="7"/>
    </row>
    <row r="45" spans="1:32" ht="12.75">
      <c r="A45" t="s">
        <v>687</v>
      </c>
      <c r="C45" s="1" t="s">
        <v>0</v>
      </c>
      <c r="D45" s="1" t="s">
        <v>134</v>
      </c>
      <c r="E45" s="1" t="s">
        <v>185</v>
      </c>
      <c r="F45" s="1"/>
      <c r="G45" s="1" t="s">
        <v>186</v>
      </c>
      <c r="H45" s="1" t="s">
        <v>164</v>
      </c>
      <c r="J45" s="1" t="s">
        <v>20</v>
      </c>
      <c r="L45" s="1" t="s">
        <v>794</v>
      </c>
      <c r="M45" s="1"/>
      <c r="N45" s="20"/>
      <c r="O45" s="34">
        <v>2</v>
      </c>
      <c r="P45" s="32">
        <v>120</v>
      </c>
      <c r="Q45" s="34"/>
      <c r="R45" s="34"/>
      <c r="S45" s="20"/>
      <c r="T45" s="1">
        <v>1</v>
      </c>
      <c r="U45" s="2" t="s">
        <v>966</v>
      </c>
      <c r="W45" s="1" t="s">
        <v>188</v>
      </c>
      <c r="X45" s="1" t="s">
        <v>189</v>
      </c>
      <c r="Y45" s="1" t="s">
        <v>190</v>
      </c>
      <c r="Z45" s="1" t="s">
        <v>191</v>
      </c>
      <c r="AA45" s="1" t="s">
        <v>192</v>
      </c>
      <c r="AB45" s="1" t="s">
        <v>20</v>
      </c>
      <c r="AE45" s="2" t="s">
        <v>187</v>
      </c>
      <c r="AF45" s="16"/>
    </row>
    <row r="46" spans="1:10" ht="12.75">
      <c r="A46" t="s">
        <v>687</v>
      </c>
      <c r="B46" s="3" t="s">
        <v>693</v>
      </c>
      <c r="C46" s="1" t="s">
        <v>123</v>
      </c>
      <c r="D46" s="1" t="s">
        <v>65</v>
      </c>
      <c r="E46" s="1" t="s">
        <v>548</v>
      </c>
      <c r="F46" s="1"/>
      <c r="G46" s="1"/>
      <c r="H46" s="1"/>
      <c r="J46" s="1"/>
    </row>
    <row r="47" spans="1:10" ht="12.75">
      <c r="A47" t="s">
        <v>687</v>
      </c>
      <c r="B47" s="3" t="s">
        <v>693</v>
      </c>
      <c r="C47" t="s">
        <v>796</v>
      </c>
      <c r="D47" s="1"/>
      <c r="E47" t="s">
        <v>797</v>
      </c>
      <c r="F47" s="1"/>
      <c r="G47" s="1"/>
      <c r="H47" s="1"/>
      <c r="J47" s="1"/>
    </row>
    <row r="48" spans="1:20" ht="12.75">
      <c r="A48" t="s">
        <v>687</v>
      </c>
      <c r="C48" s="1" t="s">
        <v>230</v>
      </c>
      <c r="D48" s="1" t="s">
        <v>124</v>
      </c>
      <c r="E48" s="1" t="s">
        <v>549</v>
      </c>
      <c r="F48" s="1">
        <v>1</v>
      </c>
      <c r="G48" s="1" t="s">
        <v>550</v>
      </c>
      <c r="H48" s="1" t="s">
        <v>551</v>
      </c>
      <c r="I48" s="1" t="s">
        <v>552</v>
      </c>
      <c r="J48" s="1" t="s">
        <v>294</v>
      </c>
      <c r="L48" s="1" t="s">
        <v>553</v>
      </c>
      <c r="M48" s="1"/>
      <c r="N48" s="22" t="s">
        <v>1148</v>
      </c>
      <c r="O48" s="34"/>
      <c r="P48" s="20"/>
      <c r="Q48" s="34"/>
      <c r="R48" s="34"/>
      <c r="S48" s="20"/>
      <c r="T48" s="1"/>
    </row>
    <row r="49" spans="1:31" ht="12.75">
      <c r="A49" t="s">
        <v>687</v>
      </c>
      <c r="C49" s="1" t="s">
        <v>193</v>
      </c>
      <c r="D49" s="1" t="s">
        <v>89</v>
      </c>
      <c r="E49" s="1" t="s">
        <v>194</v>
      </c>
      <c r="F49" s="1">
        <v>1</v>
      </c>
      <c r="G49" s="1" t="s">
        <v>195</v>
      </c>
      <c r="H49" s="1" t="s">
        <v>196</v>
      </c>
      <c r="J49" s="1" t="s">
        <v>20</v>
      </c>
      <c r="L49" t="s">
        <v>795</v>
      </c>
      <c r="O49" s="36">
        <v>1</v>
      </c>
      <c r="P49" s="31">
        <v>60</v>
      </c>
      <c r="Q49" s="38"/>
      <c r="R49" s="38"/>
      <c r="S49" s="31"/>
      <c r="T49">
        <v>1</v>
      </c>
      <c r="AE49" s="2" t="s">
        <v>997</v>
      </c>
    </row>
    <row r="50" spans="1:20" ht="12.75">
      <c r="A50" t="s">
        <v>687</v>
      </c>
      <c r="C50" s="1" t="s">
        <v>134</v>
      </c>
      <c r="D50" s="1" t="s">
        <v>197</v>
      </c>
      <c r="E50" s="1" t="s">
        <v>198</v>
      </c>
      <c r="F50" s="1">
        <v>1</v>
      </c>
      <c r="G50" s="1" t="s">
        <v>199</v>
      </c>
      <c r="H50" s="1" t="s">
        <v>200</v>
      </c>
      <c r="J50" s="1" t="s">
        <v>20</v>
      </c>
      <c r="L50" s="1" t="s">
        <v>201</v>
      </c>
      <c r="M50" s="1"/>
      <c r="N50" s="20"/>
      <c r="O50" s="34">
        <v>1</v>
      </c>
      <c r="P50" s="31">
        <v>60</v>
      </c>
      <c r="Q50" s="34"/>
      <c r="R50" s="34"/>
      <c r="S50" s="20"/>
      <c r="T50" s="1"/>
    </row>
    <row r="51" spans="1:31" ht="12.75">
      <c r="A51" t="s">
        <v>687</v>
      </c>
      <c r="C51" s="1" t="s">
        <v>554</v>
      </c>
      <c r="D51" s="1" t="s">
        <v>555</v>
      </c>
      <c r="E51" s="1" t="s">
        <v>556</v>
      </c>
      <c r="F51" s="1">
        <v>1</v>
      </c>
      <c r="G51" s="1" t="s">
        <v>557</v>
      </c>
      <c r="J51" s="1" t="s">
        <v>179</v>
      </c>
      <c r="L51" s="1" t="s">
        <v>798</v>
      </c>
      <c r="M51" s="1"/>
      <c r="N51" s="20"/>
      <c r="O51" s="35">
        <v>1</v>
      </c>
      <c r="P51" s="32">
        <v>60</v>
      </c>
      <c r="Q51" s="35"/>
      <c r="R51" s="35"/>
      <c r="S51" s="20"/>
      <c r="T51" s="1">
        <v>1</v>
      </c>
      <c r="AE51" s="2" t="s">
        <v>976</v>
      </c>
    </row>
    <row r="52" spans="1:32" ht="12.75">
      <c r="A52" t="s">
        <v>687</v>
      </c>
      <c r="C52" s="1" t="s">
        <v>123</v>
      </c>
      <c r="D52" s="1" t="s">
        <v>202</v>
      </c>
      <c r="E52" s="1" t="s">
        <v>203</v>
      </c>
      <c r="F52" s="1">
        <v>1</v>
      </c>
      <c r="T52">
        <v>1</v>
      </c>
      <c r="W52" s="1" t="s">
        <v>204</v>
      </c>
      <c r="X52" s="1" t="s">
        <v>205</v>
      </c>
      <c r="Z52" s="1" t="s">
        <v>20</v>
      </c>
      <c r="AE52" s="2" t="s">
        <v>1004</v>
      </c>
      <c r="AF52" s="13"/>
    </row>
    <row r="53" spans="1:20" ht="12.75">
      <c r="A53" t="s">
        <v>687</v>
      </c>
      <c r="C53" s="1" t="s">
        <v>206</v>
      </c>
      <c r="D53" s="1" t="s">
        <v>207</v>
      </c>
      <c r="E53" s="1" t="s">
        <v>208</v>
      </c>
      <c r="F53" s="1">
        <v>1</v>
      </c>
      <c r="G53" s="1" t="s">
        <v>209</v>
      </c>
      <c r="H53" s="1" t="s">
        <v>210</v>
      </c>
      <c r="J53" s="1" t="s">
        <v>211</v>
      </c>
      <c r="L53" s="1" t="s">
        <v>799</v>
      </c>
      <c r="M53" s="1"/>
      <c r="N53" s="20"/>
      <c r="O53" s="34"/>
      <c r="P53" s="20"/>
      <c r="Q53" s="34"/>
      <c r="R53" s="34"/>
      <c r="S53" s="20"/>
      <c r="T53" s="1"/>
    </row>
    <row r="54" spans="1:30" ht="12.75">
      <c r="A54" t="s">
        <v>687</v>
      </c>
      <c r="C54" s="1" t="s">
        <v>0</v>
      </c>
      <c r="E54" s="1" t="s">
        <v>212</v>
      </c>
      <c r="F54" s="1"/>
      <c r="G54" s="1" t="s">
        <v>213</v>
      </c>
      <c r="H54" s="1" t="s">
        <v>214</v>
      </c>
      <c r="J54" s="1" t="s">
        <v>41</v>
      </c>
      <c r="L54" s="1" t="s">
        <v>774</v>
      </c>
      <c r="M54" s="1"/>
      <c r="N54" s="22" t="s">
        <v>1114</v>
      </c>
      <c r="O54" s="36">
        <v>2</v>
      </c>
      <c r="P54" s="31">
        <v>120</v>
      </c>
      <c r="Q54" s="38"/>
      <c r="R54" s="38"/>
      <c r="S54" s="31"/>
      <c r="T54" s="1">
        <v>1</v>
      </c>
      <c r="U54" s="2" t="s">
        <v>800</v>
      </c>
      <c r="W54" s="1" t="s">
        <v>215</v>
      </c>
      <c r="X54" s="1" t="s">
        <v>120</v>
      </c>
      <c r="Y54" t="s">
        <v>770</v>
      </c>
      <c r="Z54" t="s">
        <v>771</v>
      </c>
      <c r="AA54" t="s">
        <v>772</v>
      </c>
      <c r="AB54" s="1" t="s">
        <v>114</v>
      </c>
      <c r="AD54" t="s">
        <v>773</v>
      </c>
    </row>
    <row r="55" spans="1:31" ht="12.75">
      <c r="A55" t="s">
        <v>687</v>
      </c>
      <c r="C55" t="s">
        <v>206</v>
      </c>
      <c r="E55" t="s">
        <v>928</v>
      </c>
      <c r="F55" s="1"/>
      <c r="G55" s="1"/>
      <c r="H55" s="1"/>
      <c r="J55" s="1"/>
      <c r="L55" s="1"/>
      <c r="M55" s="1"/>
      <c r="N55" s="20"/>
      <c r="O55" s="35">
        <v>2</v>
      </c>
      <c r="P55" s="32">
        <v>120</v>
      </c>
      <c r="Q55" s="35"/>
      <c r="R55" s="35"/>
      <c r="S55" s="32"/>
      <c r="T55" s="1">
        <v>1</v>
      </c>
      <c r="U55" s="2"/>
      <c r="W55" t="s">
        <v>929</v>
      </c>
      <c r="X55" t="s">
        <v>930</v>
      </c>
      <c r="Y55" t="s">
        <v>931</v>
      </c>
      <c r="Z55" t="s">
        <v>932</v>
      </c>
      <c r="AB55" t="s">
        <v>483</v>
      </c>
      <c r="AE55" t="s">
        <v>1173</v>
      </c>
    </row>
    <row r="56" spans="1:31" ht="12.75">
      <c r="A56" t="s">
        <v>687</v>
      </c>
      <c r="C56" s="1" t="s">
        <v>99</v>
      </c>
      <c r="E56" s="1" t="s">
        <v>216</v>
      </c>
      <c r="F56" s="1"/>
      <c r="G56" s="1" t="s">
        <v>217</v>
      </c>
      <c r="H56" s="1" t="s">
        <v>218</v>
      </c>
      <c r="I56" s="1" t="s">
        <v>90</v>
      </c>
      <c r="J56" s="1" t="s">
        <v>219</v>
      </c>
      <c r="L56" s="1" t="s">
        <v>220</v>
      </c>
      <c r="M56" s="1"/>
      <c r="N56" s="20"/>
      <c r="O56" s="34"/>
      <c r="P56" s="20"/>
      <c r="Q56" s="34"/>
      <c r="R56" s="34"/>
      <c r="S56" s="20"/>
      <c r="T56" s="1">
        <v>1</v>
      </c>
      <c r="U56" s="2" t="s">
        <v>221</v>
      </c>
      <c r="W56" s="1" t="s">
        <v>222</v>
      </c>
      <c r="X56" s="1" t="s">
        <v>223</v>
      </c>
      <c r="Y56" s="1" t="s">
        <v>224</v>
      </c>
      <c r="Z56" s="1" t="s">
        <v>225</v>
      </c>
      <c r="AB56" s="1" t="s">
        <v>219</v>
      </c>
      <c r="AD56" s="1" t="s">
        <v>226</v>
      </c>
      <c r="AE56" s="2" t="s">
        <v>221</v>
      </c>
    </row>
    <row r="57" spans="1:32" ht="12.75">
      <c r="A57" t="s">
        <v>687</v>
      </c>
      <c r="B57" s="3" t="s">
        <v>693</v>
      </c>
      <c r="C57" s="1" t="s">
        <v>88</v>
      </c>
      <c r="D57" s="1" t="s">
        <v>134</v>
      </c>
      <c r="E57" s="1" t="s">
        <v>227</v>
      </c>
      <c r="F57" s="1"/>
      <c r="G57" s="1"/>
      <c r="J57" s="1"/>
      <c r="L57" s="1"/>
      <c r="M57" s="1"/>
      <c r="N57" s="20"/>
      <c r="O57" s="34"/>
      <c r="P57" s="20"/>
      <c r="Q57" s="34"/>
      <c r="R57" s="34"/>
      <c r="S57" s="20"/>
      <c r="T57" s="1"/>
      <c r="AF57" s="13"/>
    </row>
    <row r="58" spans="1:32" s="7" customFormat="1" ht="12.75">
      <c r="A58" s="7" t="s">
        <v>687</v>
      </c>
      <c r="B58" s="8" t="s">
        <v>892</v>
      </c>
      <c r="C58" s="9" t="s">
        <v>229</v>
      </c>
      <c r="D58" s="9" t="s">
        <v>230</v>
      </c>
      <c r="E58" s="9" t="s">
        <v>231</v>
      </c>
      <c r="F58" s="9"/>
      <c r="G58" s="9" t="s">
        <v>232</v>
      </c>
      <c r="H58" s="9" t="s">
        <v>138</v>
      </c>
      <c r="J58" s="9" t="s">
        <v>139</v>
      </c>
      <c r="L58" s="9" t="s">
        <v>801</v>
      </c>
      <c r="M58" s="9">
        <v>1</v>
      </c>
      <c r="N58" s="32">
        <v>85</v>
      </c>
      <c r="O58" s="35">
        <v>1</v>
      </c>
      <c r="P58" s="32">
        <v>120</v>
      </c>
      <c r="Q58" s="35"/>
      <c r="R58" s="35"/>
      <c r="S58" s="32"/>
      <c r="T58" s="9">
        <v>1</v>
      </c>
      <c r="W58" s="9" t="s">
        <v>234</v>
      </c>
      <c r="X58" s="9" t="s">
        <v>235</v>
      </c>
      <c r="Y58" s="9" t="s">
        <v>236</v>
      </c>
      <c r="Z58" s="9" t="s">
        <v>237</v>
      </c>
      <c r="AA58" s="9" t="s">
        <v>238</v>
      </c>
      <c r="AB58" s="9" t="s">
        <v>132</v>
      </c>
      <c r="AD58" s="7" t="s">
        <v>994</v>
      </c>
      <c r="AE58" s="10" t="s">
        <v>233</v>
      </c>
      <c r="AF58"/>
    </row>
    <row r="59" spans="1:21" ht="12.75">
      <c r="A59" t="s">
        <v>687</v>
      </c>
      <c r="C59" s="1" t="s">
        <v>1</v>
      </c>
      <c r="D59" s="1" t="s">
        <v>239</v>
      </c>
      <c r="E59" s="1" t="s">
        <v>240</v>
      </c>
      <c r="F59" s="1"/>
      <c r="G59" s="1" t="s">
        <v>241</v>
      </c>
      <c r="H59" s="1" t="s">
        <v>242</v>
      </c>
      <c r="I59" s="1" t="s">
        <v>243</v>
      </c>
      <c r="J59" s="1" t="s">
        <v>20</v>
      </c>
      <c r="L59" s="1" t="s">
        <v>802</v>
      </c>
      <c r="M59" s="1">
        <v>2</v>
      </c>
      <c r="N59" s="32">
        <v>170</v>
      </c>
      <c r="O59" s="35">
        <v>2</v>
      </c>
      <c r="P59" s="32">
        <v>120</v>
      </c>
      <c r="Q59" s="35"/>
      <c r="R59" s="35"/>
      <c r="S59" s="32"/>
      <c r="T59" s="1">
        <v>1</v>
      </c>
      <c r="U59" s="2" t="s">
        <v>723</v>
      </c>
    </row>
    <row r="60" spans="1:31" ht="12.75">
      <c r="A60" t="s">
        <v>687</v>
      </c>
      <c r="C60" s="1" t="s">
        <v>558</v>
      </c>
      <c r="D60" s="1" t="s">
        <v>57</v>
      </c>
      <c r="E60" s="1" t="s">
        <v>559</v>
      </c>
      <c r="F60" s="1"/>
      <c r="G60" s="1" t="s">
        <v>560</v>
      </c>
      <c r="H60" s="1" t="s">
        <v>561</v>
      </c>
      <c r="I60" s="1" t="s">
        <v>562</v>
      </c>
      <c r="J60" s="1" t="s">
        <v>306</v>
      </c>
      <c r="L60" s="1" t="s">
        <v>1132</v>
      </c>
      <c r="M60" s="1"/>
      <c r="N60" s="20"/>
      <c r="O60" s="35">
        <v>2</v>
      </c>
      <c r="P60" s="32">
        <v>120</v>
      </c>
      <c r="Q60" s="35"/>
      <c r="R60" s="35">
        <v>2</v>
      </c>
      <c r="S60" s="20">
        <v>20</v>
      </c>
      <c r="T60" s="1">
        <v>1</v>
      </c>
      <c r="W60" s="1" t="s">
        <v>563</v>
      </c>
      <c r="X60" s="1" t="s">
        <v>564</v>
      </c>
      <c r="Y60" s="1" t="s">
        <v>565</v>
      </c>
      <c r="Z60" s="1" t="s">
        <v>90</v>
      </c>
      <c r="AB60" s="1" t="s">
        <v>219</v>
      </c>
      <c r="AD60" s="1" t="s">
        <v>566</v>
      </c>
      <c r="AE60" s="2" t="s">
        <v>979</v>
      </c>
    </row>
    <row r="61" spans="1:31" ht="12.75">
      <c r="A61" t="s">
        <v>687</v>
      </c>
      <c r="C61" t="s">
        <v>933</v>
      </c>
      <c r="D61" s="1"/>
      <c r="E61" t="s">
        <v>934</v>
      </c>
      <c r="F61" s="1"/>
      <c r="G61" s="1"/>
      <c r="H61" s="1"/>
      <c r="I61" s="1"/>
      <c r="J61" s="1"/>
      <c r="L61" s="1"/>
      <c r="M61" s="1"/>
      <c r="N61" s="20"/>
      <c r="O61" s="34"/>
      <c r="P61" s="20"/>
      <c r="Q61" s="34"/>
      <c r="R61" s="34"/>
      <c r="S61" s="20"/>
      <c r="T61" s="1">
        <v>1</v>
      </c>
      <c r="W61" t="s">
        <v>935</v>
      </c>
      <c r="X61" s="1"/>
      <c r="Y61" t="s">
        <v>936</v>
      </c>
      <c r="Z61" t="s">
        <v>407</v>
      </c>
      <c r="AB61" t="s">
        <v>937</v>
      </c>
      <c r="AD61" s="1"/>
      <c r="AE61" s="2" t="s">
        <v>1015</v>
      </c>
    </row>
    <row r="62" spans="1:32" ht="12.75">
      <c r="A62" t="s">
        <v>687</v>
      </c>
      <c r="C62" s="1" t="s">
        <v>1117</v>
      </c>
      <c r="D62" s="1" t="s">
        <v>1</v>
      </c>
      <c r="E62" s="1" t="s">
        <v>244</v>
      </c>
      <c r="F62" s="1"/>
      <c r="G62" s="1" t="s">
        <v>245</v>
      </c>
      <c r="H62" s="1" t="s">
        <v>246</v>
      </c>
      <c r="I62" s="1" t="s">
        <v>184</v>
      </c>
      <c r="J62" s="1" t="s">
        <v>20</v>
      </c>
      <c r="L62" t="s">
        <v>803</v>
      </c>
      <c r="O62" s="36">
        <v>1</v>
      </c>
      <c r="P62" s="32">
        <v>60</v>
      </c>
      <c r="T62">
        <v>1</v>
      </c>
      <c r="U62" s="2" t="s">
        <v>991</v>
      </c>
      <c r="AF62" s="13"/>
    </row>
    <row r="63" spans="1:31" ht="12.75">
      <c r="A63" t="s">
        <v>687</v>
      </c>
      <c r="C63" s="1" t="s">
        <v>247</v>
      </c>
      <c r="E63" s="1" t="s">
        <v>248</v>
      </c>
      <c r="F63" s="1"/>
      <c r="G63" s="1" t="s">
        <v>249</v>
      </c>
      <c r="H63" s="1" t="s">
        <v>250</v>
      </c>
      <c r="J63" s="1" t="s">
        <v>251</v>
      </c>
      <c r="O63" s="35">
        <v>1</v>
      </c>
      <c r="P63" s="32">
        <v>60</v>
      </c>
      <c r="Q63" s="35"/>
      <c r="R63" s="35"/>
      <c r="T63">
        <v>1</v>
      </c>
      <c r="U63" s="2" t="s">
        <v>980</v>
      </c>
      <c r="W63" t="s">
        <v>764</v>
      </c>
      <c r="X63" t="s">
        <v>765</v>
      </c>
      <c r="Y63" t="s">
        <v>766</v>
      </c>
      <c r="Z63" t="s">
        <v>250</v>
      </c>
      <c r="AB63" t="s">
        <v>767</v>
      </c>
      <c r="AD63" s="1" t="s">
        <v>768</v>
      </c>
      <c r="AE63" s="2" t="s">
        <v>769</v>
      </c>
    </row>
    <row r="64" spans="1:31" ht="13.5" customHeight="1">
      <c r="A64" t="s">
        <v>687</v>
      </c>
      <c r="C64" t="s">
        <v>1088</v>
      </c>
      <c r="D64" t="s">
        <v>123</v>
      </c>
      <c r="E64" s="1" t="s">
        <v>615</v>
      </c>
      <c r="F64" s="1"/>
      <c r="G64" t="s">
        <v>1089</v>
      </c>
      <c r="H64" t="s">
        <v>1090</v>
      </c>
      <c r="I64" t="s">
        <v>1092</v>
      </c>
      <c r="J64" t="s">
        <v>1091</v>
      </c>
      <c r="K64" t="s">
        <v>31</v>
      </c>
      <c r="L64" s="42" t="s">
        <v>1093</v>
      </c>
      <c r="U64" s="2"/>
      <c r="W64" t="s">
        <v>1094</v>
      </c>
      <c r="X64" t="s">
        <v>1095</v>
      </c>
      <c r="Y64" t="s">
        <v>1090</v>
      </c>
      <c r="Z64" t="s">
        <v>1092</v>
      </c>
      <c r="AA64" t="s">
        <v>1096</v>
      </c>
      <c r="AC64" t="s">
        <v>31</v>
      </c>
      <c r="AD64" s="1"/>
      <c r="AE64" s="2" t="s">
        <v>1098</v>
      </c>
    </row>
    <row r="65" spans="1:31" ht="12.75">
      <c r="A65" t="s">
        <v>686</v>
      </c>
      <c r="C65" s="1" t="s">
        <v>64</v>
      </c>
      <c r="D65" s="1" t="s">
        <v>614</v>
      </c>
      <c r="E65" s="1" t="s">
        <v>615</v>
      </c>
      <c r="F65" s="1"/>
      <c r="G65" s="1" t="s">
        <v>616</v>
      </c>
      <c r="H65" s="1" t="s">
        <v>617</v>
      </c>
      <c r="I65" s="1" t="s">
        <v>465</v>
      </c>
      <c r="J65" s="1" t="s">
        <v>618</v>
      </c>
      <c r="K65" s="1" t="s">
        <v>31</v>
      </c>
      <c r="L65" s="1" t="s">
        <v>619</v>
      </c>
      <c r="M65" s="1"/>
      <c r="N65" s="20"/>
      <c r="O65" s="34"/>
      <c r="P65" s="20"/>
      <c r="Q65" s="34"/>
      <c r="R65" s="34"/>
      <c r="S65" s="20"/>
      <c r="T65" s="1">
        <v>1</v>
      </c>
      <c r="W65" s="1" t="s">
        <v>621</v>
      </c>
      <c r="Y65" s="1" t="s">
        <v>622</v>
      </c>
      <c r="Z65" s="1" t="s">
        <v>623</v>
      </c>
      <c r="AA65" t="s">
        <v>1097</v>
      </c>
      <c r="AB65" s="1"/>
      <c r="AC65" t="s">
        <v>31</v>
      </c>
      <c r="AD65" s="1" t="s">
        <v>624</v>
      </c>
      <c r="AE65" s="2" t="s">
        <v>620</v>
      </c>
    </row>
    <row r="66" spans="1:20" ht="12.75">
      <c r="A66" t="s">
        <v>687</v>
      </c>
      <c r="C66" s="1" t="s">
        <v>1</v>
      </c>
      <c r="D66" s="1" t="s">
        <v>181</v>
      </c>
      <c r="E66" s="1" t="s">
        <v>252</v>
      </c>
      <c r="F66" s="1">
        <v>1</v>
      </c>
      <c r="G66" s="1" t="s">
        <v>253</v>
      </c>
      <c r="H66" s="1" t="s">
        <v>254</v>
      </c>
      <c r="I66" s="1" t="s">
        <v>255</v>
      </c>
      <c r="J66" s="1" t="s">
        <v>256</v>
      </c>
      <c r="L66" s="1" t="s">
        <v>257</v>
      </c>
      <c r="M66" s="1">
        <v>1</v>
      </c>
      <c r="N66" s="32">
        <v>85</v>
      </c>
      <c r="O66" s="35">
        <v>1</v>
      </c>
      <c r="P66" s="32">
        <v>60</v>
      </c>
      <c r="Q66" s="34"/>
      <c r="R66" s="34"/>
      <c r="S66" s="20"/>
      <c r="T66" s="1"/>
    </row>
    <row r="67" spans="1:21" ht="12.75">
      <c r="A67" t="s">
        <v>687</v>
      </c>
      <c r="C67" s="1" t="s">
        <v>258</v>
      </c>
      <c r="D67" s="1" t="s">
        <v>230</v>
      </c>
      <c r="E67" s="1" t="s">
        <v>252</v>
      </c>
      <c r="F67" s="1">
        <v>1</v>
      </c>
      <c r="G67" s="1" t="s">
        <v>259</v>
      </c>
      <c r="H67" s="1" t="s">
        <v>260</v>
      </c>
      <c r="J67" s="1" t="s">
        <v>261</v>
      </c>
      <c r="L67" s="1" t="s">
        <v>262</v>
      </c>
      <c r="M67" s="1"/>
      <c r="N67" s="20"/>
      <c r="O67" s="34"/>
      <c r="P67" s="20"/>
      <c r="Q67" s="34"/>
      <c r="R67" s="34"/>
      <c r="S67" s="20"/>
      <c r="T67" s="1">
        <v>1</v>
      </c>
      <c r="U67" s="2" t="s">
        <v>999</v>
      </c>
    </row>
    <row r="68" spans="1:18" ht="12.75">
      <c r="A68" t="s">
        <v>687</v>
      </c>
      <c r="C68" s="1" t="s">
        <v>54</v>
      </c>
      <c r="D68" s="1" t="s">
        <v>263</v>
      </c>
      <c r="E68" s="1" t="s">
        <v>252</v>
      </c>
      <c r="F68" s="1">
        <v>1</v>
      </c>
      <c r="G68" s="1" t="s">
        <v>259</v>
      </c>
      <c r="H68" s="1" t="s">
        <v>260</v>
      </c>
      <c r="J68" s="1" t="s">
        <v>261</v>
      </c>
      <c r="M68" s="1">
        <v>1</v>
      </c>
      <c r="N68" s="32">
        <v>85</v>
      </c>
      <c r="O68" s="35">
        <v>1</v>
      </c>
      <c r="P68" s="32">
        <v>60</v>
      </c>
      <c r="Q68" s="35"/>
      <c r="R68" s="35"/>
    </row>
    <row r="69" spans="1:21" ht="12.75">
      <c r="A69" t="s">
        <v>687</v>
      </c>
      <c r="C69" s="1" t="s">
        <v>1</v>
      </c>
      <c r="D69" s="1" t="s">
        <v>55</v>
      </c>
      <c r="E69" s="1" t="s">
        <v>264</v>
      </c>
      <c r="F69" s="1">
        <v>1</v>
      </c>
      <c r="G69" s="1" t="s">
        <v>265</v>
      </c>
      <c r="H69" s="1" t="s">
        <v>164</v>
      </c>
      <c r="J69" s="1" t="s">
        <v>20</v>
      </c>
      <c r="L69" s="1" t="s">
        <v>804</v>
      </c>
      <c r="M69" s="1"/>
      <c r="N69" s="20"/>
      <c r="O69" s="38">
        <v>1</v>
      </c>
      <c r="P69" s="31">
        <f>30+30</f>
        <v>60</v>
      </c>
      <c r="Q69" s="38"/>
      <c r="R69" s="38"/>
      <c r="S69" s="31"/>
      <c r="T69" s="1">
        <v>1</v>
      </c>
      <c r="U69" s="2" t="s">
        <v>1001</v>
      </c>
    </row>
    <row r="70" spans="1:32" ht="12.75">
      <c r="A70" t="s">
        <v>687</v>
      </c>
      <c r="C70" s="1" t="s">
        <v>266</v>
      </c>
      <c r="D70" s="1" t="s">
        <v>57</v>
      </c>
      <c r="E70" s="1" t="s">
        <v>267</v>
      </c>
      <c r="F70" s="1">
        <v>1</v>
      </c>
      <c r="G70" s="1" t="s">
        <v>268</v>
      </c>
      <c r="H70" s="1" t="s">
        <v>164</v>
      </c>
      <c r="J70" s="1" t="s">
        <v>20</v>
      </c>
      <c r="L70" s="1" t="s">
        <v>805</v>
      </c>
      <c r="M70">
        <v>1</v>
      </c>
      <c r="N70" s="31">
        <f>45+40</f>
        <v>85</v>
      </c>
      <c r="O70" s="38">
        <v>1</v>
      </c>
      <c r="P70" s="31">
        <f>30+30</f>
        <v>60</v>
      </c>
      <c r="Q70" s="38"/>
      <c r="R70" s="38"/>
      <c r="S70" s="31"/>
      <c r="T70" s="1">
        <v>1</v>
      </c>
      <c r="AE70" s="2" t="s">
        <v>1000</v>
      </c>
      <c r="AF70" s="16"/>
    </row>
    <row r="71" spans="1:31" ht="12.75">
      <c r="A71" t="s">
        <v>687</v>
      </c>
      <c r="C71" t="s">
        <v>702</v>
      </c>
      <c r="D71" s="1"/>
      <c r="E71" t="s">
        <v>270</v>
      </c>
      <c r="G71" s="1"/>
      <c r="H71" s="1"/>
      <c r="L71" s="1"/>
      <c r="M71" s="1"/>
      <c r="N71" s="20"/>
      <c r="O71" s="34"/>
      <c r="P71" s="20"/>
      <c r="Q71" s="34"/>
      <c r="R71" s="34"/>
      <c r="S71" s="20"/>
      <c r="T71" s="1">
        <v>1</v>
      </c>
      <c r="U71" s="2" t="s">
        <v>703</v>
      </c>
      <c r="AE71" s="2" t="s">
        <v>718</v>
      </c>
    </row>
    <row r="72" spans="1:32" s="7" customFormat="1" ht="12.75">
      <c r="A72" s="7" t="s">
        <v>687</v>
      </c>
      <c r="B72" s="8" t="s">
        <v>892</v>
      </c>
      <c r="C72" s="9" t="s">
        <v>269</v>
      </c>
      <c r="D72" s="9" t="s">
        <v>55</v>
      </c>
      <c r="E72" s="9" t="s">
        <v>270</v>
      </c>
      <c r="F72" s="9"/>
      <c r="G72" s="9" t="s">
        <v>271</v>
      </c>
      <c r="H72" s="9" t="s">
        <v>272</v>
      </c>
      <c r="I72" s="9" t="s">
        <v>46</v>
      </c>
      <c r="J72" s="9" t="s">
        <v>47</v>
      </c>
      <c r="L72" s="9" t="s">
        <v>806</v>
      </c>
      <c r="M72" s="9">
        <v>2</v>
      </c>
      <c r="N72" s="32">
        <v>170</v>
      </c>
      <c r="O72" s="35">
        <v>2</v>
      </c>
      <c r="P72" s="32">
        <v>120</v>
      </c>
      <c r="Q72" s="35"/>
      <c r="R72" s="35"/>
      <c r="S72" s="32"/>
      <c r="T72" s="9">
        <v>1</v>
      </c>
      <c r="U72" s="10" t="s">
        <v>273</v>
      </c>
      <c r="V72" s="7" t="s">
        <v>1069</v>
      </c>
      <c r="AF72" s="16"/>
    </row>
    <row r="73" spans="1:31" s="16" customFormat="1" ht="12.75">
      <c r="A73" s="16" t="s">
        <v>687</v>
      </c>
      <c r="B73" s="17"/>
      <c r="C73" s="12" t="s">
        <v>91</v>
      </c>
      <c r="D73" s="12" t="s">
        <v>57</v>
      </c>
      <c r="E73" s="12" t="s">
        <v>274</v>
      </c>
      <c r="F73" s="12">
        <v>1</v>
      </c>
      <c r="G73" s="12" t="s">
        <v>275</v>
      </c>
      <c r="I73" s="12" t="s">
        <v>276</v>
      </c>
      <c r="J73" s="12" t="s">
        <v>277</v>
      </c>
      <c r="N73" s="25"/>
      <c r="O73" s="40"/>
      <c r="P73" s="25"/>
      <c r="Q73" s="40"/>
      <c r="R73" s="40"/>
      <c r="S73" s="25"/>
      <c r="T73" s="16">
        <v>1</v>
      </c>
      <c r="AE73" s="4" t="s">
        <v>1011</v>
      </c>
    </row>
    <row r="74" spans="1:31" ht="12.75">
      <c r="A74" t="s">
        <v>687</v>
      </c>
      <c r="C74" s="1" t="s">
        <v>16</v>
      </c>
      <c r="E74" s="1" t="s">
        <v>278</v>
      </c>
      <c r="F74" s="1">
        <v>1</v>
      </c>
      <c r="G74" s="1" t="s">
        <v>279</v>
      </c>
      <c r="H74" s="1" t="s">
        <v>280</v>
      </c>
      <c r="J74" s="1" t="s">
        <v>281</v>
      </c>
      <c r="L74" s="1" t="s">
        <v>807</v>
      </c>
      <c r="M74" s="1">
        <v>1</v>
      </c>
      <c r="N74" s="32">
        <v>85</v>
      </c>
      <c r="O74" s="35">
        <v>2</v>
      </c>
      <c r="P74" s="32">
        <v>120</v>
      </c>
      <c r="Q74" s="35"/>
      <c r="R74" s="35"/>
      <c r="S74" s="32"/>
      <c r="T74" s="1">
        <v>1</v>
      </c>
      <c r="W74" s="1" t="s">
        <v>282</v>
      </c>
      <c r="X74" s="1" t="s">
        <v>283</v>
      </c>
      <c r="Y74" s="1" t="s">
        <v>284</v>
      </c>
      <c r="Z74" s="1" t="s">
        <v>285</v>
      </c>
      <c r="AB74" s="1" t="s">
        <v>61</v>
      </c>
      <c r="AD74" s="1" t="s">
        <v>286</v>
      </c>
      <c r="AE74" s="2" t="s">
        <v>1002</v>
      </c>
    </row>
    <row r="75" spans="1:21" ht="12.75">
      <c r="A75" t="s">
        <v>687</v>
      </c>
      <c r="C75" s="1" t="s">
        <v>0</v>
      </c>
      <c r="D75" s="1" t="s">
        <v>287</v>
      </c>
      <c r="E75" s="1" t="s">
        <v>288</v>
      </c>
      <c r="F75" s="1"/>
      <c r="G75" s="1" t="s">
        <v>289</v>
      </c>
      <c r="H75" s="1" t="s">
        <v>290</v>
      </c>
      <c r="J75" s="1" t="s">
        <v>41</v>
      </c>
      <c r="L75" t="s">
        <v>808</v>
      </c>
      <c r="T75">
        <v>1</v>
      </c>
      <c r="U75" s="2" t="s">
        <v>954</v>
      </c>
    </row>
    <row r="76" spans="1:31" ht="12.75">
      <c r="A76" t="s">
        <v>687</v>
      </c>
      <c r="C76" s="1" t="s">
        <v>134</v>
      </c>
      <c r="D76" s="1" t="s">
        <v>124</v>
      </c>
      <c r="E76" s="1" t="s">
        <v>291</v>
      </c>
      <c r="F76" s="1">
        <v>1</v>
      </c>
      <c r="G76" s="1" t="s">
        <v>292</v>
      </c>
      <c r="H76" s="1" t="s">
        <v>293</v>
      </c>
      <c r="J76" s="1" t="s">
        <v>294</v>
      </c>
      <c r="L76" s="1" t="s">
        <v>295</v>
      </c>
      <c r="M76" s="1"/>
      <c r="N76" s="20"/>
      <c r="O76" s="34"/>
      <c r="P76" s="20"/>
      <c r="Q76" s="34"/>
      <c r="R76" s="34"/>
      <c r="S76" s="20"/>
      <c r="T76" s="1">
        <v>1</v>
      </c>
      <c r="AE76" s="2" t="s">
        <v>1003</v>
      </c>
    </row>
    <row r="77" spans="1:21" ht="12.75">
      <c r="A77" t="s">
        <v>686</v>
      </c>
      <c r="C77" s="1" t="s">
        <v>0</v>
      </c>
      <c r="E77" s="1" t="s">
        <v>632</v>
      </c>
      <c r="F77" s="1"/>
      <c r="G77" s="1" t="s">
        <v>633</v>
      </c>
      <c r="H77" s="1" t="s">
        <v>634</v>
      </c>
      <c r="J77" s="1" t="s">
        <v>635</v>
      </c>
      <c r="L77" s="1" t="s">
        <v>809</v>
      </c>
      <c r="M77" s="1"/>
      <c r="N77" s="20"/>
      <c r="O77" s="34"/>
      <c r="P77" s="20"/>
      <c r="Q77" s="34"/>
      <c r="R77" s="34"/>
      <c r="S77" s="20"/>
      <c r="T77" s="1">
        <v>1</v>
      </c>
      <c r="U77" s="2" t="s">
        <v>697</v>
      </c>
    </row>
    <row r="78" spans="1:32" s="13" customFormat="1" ht="12.75">
      <c r="A78" s="13" t="s">
        <v>687</v>
      </c>
      <c r="B78" s="14"/>
      <c r="C78" s="15" t="s">
        <v>91</v>
      </c>
      <c r="D78" s="15" t="s">
        <v>296</v>
      </c>
      <c r="E78" s="15" t="s">
        <v>297</v>
      </c>
      <c r="F78" s="15">
        <v>1</v>
      </c>
      <c r="G78" s="15" t="s">
        <v>298</v>
      </c>
      <c r="J78" s="15" t="s">
        <v>299</v>
      </c>
      <c r="L78" s="15" t="s">
        <v>300</v>
      </c>
      <c r="M78" s="15"/>
      <c r="N78" s="24"/>
      <c r="O78" s="41"/>
      <c r="P78" s="24"/>
      <c r="Q78" s="41"/>
      <c r="R78" s="41"/>
      <c r="S78" s="24"/>
      <c r="T78" s="15"/>
      <c r="AF78"/>
    </row>
    <row r="79" spans="1:21" ht="12.75">
      <c r="A79" t="s">
        <v>687</v>
      </c>
      <c r="C79" s="1" t="s">
        <v>301</v>
      </c>
      <c r="D79" s="1" t="s">
        <v>302</v>
      </c>
      <c r="E79" s="1" t="s">
        <v>303</v>
      </c>
      <c r="F79" s="1">
        <v>1</v>
      </c>
      <c r="G79" s="1" t="s">
        <v>304</v>
      </c>
      <c r="H79" s="1" t="s">
        <v>305</v>
      </c>
      <c r="J79" s="1" t="s">
        <v>306</v>
      </c>
      <c r="T79">
        <v>1</v>
      </c>
      <c r="U79" s="2" t="s">
        <v>1024</v>
      </c>
    </row>
    <row r="80" spans="1:31" ht="12.75">
      <c r="A80" t="s">
        <v>686</v>
      </c>
      <c r="C80" t="s">
        <v>982</v>
      </c>
      <c r="D80" s="1"/>
      <c r="E80" t="s">
        <v>987</v>
      </c>
      <c r="F80" s="1"/>
      <c r="G80" t="s">
        <v>983</v>
      </c>
      <c r="H80" t="s">
        <v>822</v>
      </c>
      <c r="J80" t="s">
        <v>483</v>
      </c>
      <c r="L80" t="s">
        <v>986</v>
      </c>
      <c r="P80" s="22" t="s">
        <v>1116</v>
      </c>
      <c r="T80">
        <v>1</v>
      </c>
      <c r="V80" t="s">
        <v>985</v>
      </c>
      <c r="W80" t="s">
        <v>984</v>
      </c>
      <c r="AB80" t="s">
        <v>483</v>
      </c>
      <c r="AE80" s="2" t="s">
        <v>1118</v>
      </c>
    </row>
    <row r="81" spans="1:31" ht="12.75">
      <c r="A81" t="s">
        <v>686</v>
      </c>
      <c r="C81" s="1" t="s">
        <v>206</v>
      </c>
      <c r="D81" s="1" t="s">
        <v>589</v>
      </c>
      <c r="E81" s="1" t="s">
        <v>590</v>
      </c>
      <c r="F81" s="1"/>
      <c r="G81" s="1" t="s">
        <v>591</v>
      </c>
      <c r="H81" s="1" t="s">
        <v>184</v>
      </c>
      <c r="J81" s="1" t="s">
        <v>20</v>
      </c>
      <c r="L81" s="1" t="s">
        <v>592</v>
      </c>
      <c r="M81" s="1"/>
      <c r="N81" s="20"/>
      <c r="O81" s="34"/>
      <c r="P81" s="20"/>
      <c r="Q81" s="34"/>
      <c r="R81" s="34"/>
      <c r="S81" s="20"/>
      <c r="T81" s="1">
        <v>1</v>
      </c>
      <c r="W81" s="1" t="s">
        <v>594</v>
      </c>
      <c r="X81" s="1" t="s">
        <v>595</v>
      </c>
      <c r="Y81" s="1" t="s">
        <v>596</v>
      </c>
      <c r="Z81" s="1" t="s">
        <v>597</v>
      </c>
      <c r="AA81" s="1" t="s">
        <v>114</v>
      </c>
      <c r="AD81" s="1" t="s">
        <v>598</v>
      </c>
      <c r="AE81" s="2" t="s">
        <v>593</v>
      </c>
    </row>
    <row r="82" spans="1:31" ht="12.75">
      <c r="A82" t="s">
        <v>687</v>
      </c>
      <c r="C82" t="s">
        <v>880</v>
      </c>
      <c r="D82" s="1"/>
      <c r="E82" t="s">
        <v>1028</v>
      </c>
      <c r="F82" s="1"/>
      <c r="G82" t="s">
        <v>1064</v>
      </c>
      <c r="H82" t="s">
        <v>138</v>
      </c>
      <c r="J82" t="s">
        <v>139</v>
      </c>
      <c r="L82" s="1"/>
      <c r="M82" s="1"/>
      <c r="N82" s="20"/>
      <c r="O82" s="34"/>
      <c r="P82" s="20"/>
      <c r="Q82" s="34"/>
      <c r="R82" s="34"/>
      <c r="S82" s="20"/>
      <c r="T82" s="1"/>
      <c r="W82" s="1"/>
      <c r="X82" s="1"/>
      <c r="Y82" s="1"/>
      <c r="Z82" s="1"/>
      <c r="AA82" s="1"/>
      <c r="AD82" s="1"/>
      <c r="AE82" s="2"/>
    </row>
    <row r="83" spans="1:31" ht="12.75">
      <c r="A83" t="s">
        <v>687</v>
      </c>
      <c r="C83" t="s">
        <v>1027</v>
      </c>
      <c r="D83" s="1"/>
      <c r="E83" t="s">
        <v>1028</v>
      </c>
      <c r="F83" s="1"/>
      <c r="G83" s="1"/>
      <c r="H83" s="1"/>
      <c r="J83" s="1"/>
      <c r="L83" s="1"/>
      <c r="M83" s="1"/>
      <c r="N83" s="20"/>
      <c r="O83" s="34"/>
      <c r="P83" s="20"/>
      <c r="Q83" s="34"/>
      <c r="R83" s="34"/>
      <c r="S83" s="20"/>
      <c r="T83" s="1">
        <v>1</v>
      </c>
      <c r="W83" s="1"/>
      <c r="X83" s="1"/>
      <c r="Y83" s="1"/>
      <c r="Z83" s="1"/>
      <c r="AA83" s="1"/>
      <c r="AD83" s="1"/>
      <c r="AE83" s="2" t="s">
        <v>1029</v>
      </c>
    </row>
    <row r="84" spans="1:32" s="13" customFormat="1" ht="12.75">
      <c r="A84" s="13" t="s">
        <v>687</v>
      </c>
      <c r="B84" s="14"/>
      <c r="C84" s="15" t="s">
        <v>64</v>
      </c>
      <c r="D84" s="15" t="s">
        <v>307</v>
      </c>
      <c r="E84" s="15" t="s">
        <v>308</v>
      </c>
      <c r="F84" s="15">
        <v>1</v>
      </c>
      <c r="G84" s="15" t="s">
        <v>309</v>
      </c>
      <c r="H84" s="15" t="s">
        <v>310</v>
      </c>
      <c r="J84" s="15" t="s">
        <v>20</v>
      </c>
      <c r="N84" s="23"/>
      <c r="O84" s="37"/>
      <c r="P84" s="23"/>
      <c r="Q84" s="37"/>
      <c r="R84" s="37"/>
      <c r="S84" s="23"/>
      <c r="AF84"/>
    </row>
    <row r="85" spans="1:20" ht="12.75">
      <c r="A85" t="s">
        <v>687</v>
      </c>
      <c r="C85" s="1" t="s">
        <v>134</v>
      </c>
      <c r="D85" s="1" t="s">
        <v>311</v>
      </c>
      <c r="E85" s="1" t="s">
        <v>312</v>
      </c>
      <c r="F85" s="1">
        <v>1</v>
      </c>
      <c r="G85" s="1" t="s">
        <v>313</v>
      </c>
      <c r="H85" s="1" t="s">
        <v>314</v>
      </c>
      <c r="J85" s="1" t="s">
        <v>251</v>
      </c>
      <c r="L85" s="1" t="s">
        <v>810</v>
      </c>
      <c r="M85" s="1"/>
      <c r="N85" s="20"/>
      <c r="O85" s="34"/>
      <c r="P85" s="20"/>
      <c r="Q85" s="34"/>
      <c r="R85" s="34"/>
      <c r="S85" s="20"/>
      <c r="T85" s="1"/>
    </row>
    <row r="86" spans="1:31" ht="12.75">
      <c r="A86" t="s">
        <v>687</v>
      </c>
      <c r="C86" s="1" t="s">
        <v>315</v>
      </c>
      <c r="D86" s="1" t="s">
        <v>316</v>
      </c>
      <c r="E86" s="1" t="s">
        <v>317</v>
      </c>
      <c r="F86" s="1"/>
      <c r="G86" s="1" t="s">
        <v>318</v>
      </c>
      <c r="H86" s="1" t="s">
        <v>319</v>
      </c>
      <c r="I86" s="1" t="s">
        <v>320</v>
      </c>
      <c r="J86" s="1" t="s">
        <v>20</v>
      </c>
      <c r="L86" s="1" t="s">
        <v>321</v>
      </c>
      <c r="M86" s="1"/>
      <c r="N86" s="20"/>
      <c r="O86" s="35">
        <v>2</v>
      </c>
      <c r="P86" s="32">
        <v>120</v>
      </c>
      <c r="Q86" s="35"/>
      <c r="R86" s="35"/>
      <c r="S86" s="32"/>
      <c r="T86" s="1">
        <v>1</v>
      </c>
      <c r="U86" s="2" t="s">
        <v>322</v>
      </c>
      <c r="V86" s="1" t="s">
        <v>323</v>
      </c>
      <c r="W86" s="1" t="s">
        <v>324</v>
      </c>
      <c r="X86" s="1" t="s">
        <v>325</v>
      </c>
      <c r="Y86" s="1" t="s">
        <v>326</v>
      </c>
      <c r="AB86" s="1" t="s">
        <v>61</v>
      </c>
      <c r="AD86" s="1" t="s">
        <v>327</v>
      </c>
      <c r="AE86" s="2" t="s">
        <v>328</v>
      </c>
    </row>
    <row r="87" spans="1:32" s="16" customFormat="1" ht="12.75">
      <c r="A87" s="16" t="s">
        <v>687</v>
      </c>
      <c r="B87" s="17"/>
      <c r="C87" s="12" t="s">
        <v>329</v>
      </c>
      <c r="E87" s="12" t="s">
        <v>330</v>
      </c>
      <c r="F87" s="12">
        <v>1</v>
      </c>
      <c r="G87" s="12" t="s">
        <v>331</v>
      </c>
      <c r="H87" s="12" t="s">
        <v>332</v>
      </c>
      <c r="I87" s="12" t="s">
        <v>333</v>
      </c>
      <c r="J87" s="12" t="s">
        <v>334</v>
      </c>
      <c r="K87" s="12" t="s">
        <v>31</v>
      </c>
      <c r="L87" s="12" t="s">
        <v>811</v>
      </c>
      <c r="M87" s="12"/>
      <c r="N87" s="26"/>
      <c r="O87" s="39"/>
      <c r="P87" s="26"/>
      <c r="Q87" s="39"/>
      <c r="R87" s="39"/>
      <c r="S87" s="61"/>
      <c r="T87" s="12">
        <v>1</v>
      </c>
      <c r="U87" s="4" t="s">
        <v>1108</v>
      </c>
      <c r="W87" s="12" t="s">
        <v>335</v>
      </c>
      <c r="X87" s="12" t="s">
        <v>336</v>
      </c>
      <c r="Y87" s="12" t="s">
        <v>337</v>
      </c>
      <c r="Z87" s="12" t="s">
        <v>338</v>
      </c>
      <c r="AA87" s="12" t="s">
        <v>333</v>
      </c>
      <c r="AB87" s="12" t="s">
        <v>339</v>
      </c>
      <c r="AC87" s="12" t="s">
        <v>31</v>
      </c>
      <c r="AD87" s="12" t="s">
        <v>340</v>
      </c>
      <c r="AF87"/>
    </row>
    <row r="88" spans="1:31" ht="12.75">
      <c r="A88" t="s">
        <v>686</v>
      </c>
      <c r="C88" s="1" t="s">
        <v>599</v>
      </c>
      <c r="D88" s="1" t="s">
        <v>89</v>
      </c>
      <c r="E88" s="1" t="s">
        <v>600</v>
      </c>
      <c r="F88" s="1"/>
      <c r="G88" s="1" t="s">
        <v>601</v>
      </c>
      <c r="H88" s="1" t="s">
        <v>184</v>
      </c>
      <c r="I88" s="1" t="s">
        <v>90</v>
      </c>
      <c r="J88" s="1" t="s">
        <v>219</v>
      </c>
      <c r="L88" s="1" t="s">
        <v>602</v>
      </c>
      <c r="M88" s="1"/>
      <c r="N88" s="22" t="s">
        <v>1114</v>
      </c>
      <c r="O88" s="34"/>
      <c r="P88" s="20"/>
      <c r="Q88" s="34"/>
      <c r="R88" s="34"/>
      <c r="S88" s="20"/>
      <c r="T88" s="1">
        <v>1</v>
      </c>
      <c r="W88" s="1" t="s">
        <v>604</v>
      </c>
      <c r="X88" s="1" t="s">
        <v>595</v>
      </c>
      <c r="Y88" s="1" t="s">
        <v>605</v>
      </c>
      <c r="Z88" s="1" t="s">
        <v>606</v>
      </c>
      <c r="AD88" s="1" t="s">
        <v>607</v>
      </c>
      <c r="AE88" s="2" t="s">
        <v>603</v>
      </c>
    </row>
    <row r="89" spans="1:21" ht="15" customHeight="1">
      <c r="A89" t="s">
        <v>687</v>
      </c>
      <c r="C89" s="1" t="s">
        <v>0</v>
      </c>
      <c r="D89" s="1" t="s">
        <v>40</v>
      </c>
      <c r="E89" s="1" t="s">
        <v>341</v>
      </c>
      <c r="F89" s="1">
        <v>1</v>
      </c>
      <c r="G89" s="1" t="s">
        <v>342</v>
      </c>
      <c r="H89" s="1" t="s">
        <v>290</v>
      </c>
      <c r="J89" s="1" t="s">
        <v>41</v>
      </c>
      <c r="L89" t="s">
        <v>812</v>
      </c>
      <c r="M89">
        <v>2</v>
      </c>
      <c r="N89" s="60">
        <v>170</v>
      </c>
      <c r="O89" s="34">
        <v>2</v>
      </c>
      <c r="P89" s="32">
        <f>110+10</f>
        <v>120</v>
      </c>
      <c r="Q89" s="35"/>
      <c r="R89" s="35"/>
      <c r="T89">
        <v>1</v>
      </c>
      <c r="U89" s="2" t="s">
        <v>965</v>
      </c>
    </row>
    <row r="90" spans="3:22" ht="15" customHeight="1">
      <c r="C90" t="s">
        <v>1139</v>
      </c>
      <c r="D90" s="1"/>
      <c r="E90" t="s">
        <v>1140</v>
      </c>
      <c r="F90" s="1"/>
      <c r="G90" s="1"/>
      <c r="H90" s="1"/>
      <c r="J90" s="1"/>
      <c r="M90">
        <v>2</v>
      </c>
      <c r="N90" s="60">
        <v>170</v>
      </c>
      <c r="O90" s="34">
        <v>2</v>
      </c>
      <c r="P90" s="32">
        <f>110+10</f>
        <v>120</v>
      </c>
      <c r="U90" s="2"/>
      <c r="V90" s="44" t="s">
        <v>1141</v>
      </c>
    </row>
    <row r="91" spans="1:31" ht="12.75">
      <c r="A91" t="s">
        <v>687</v>
      </c>
      <c r="C91" s="1" t="s">
        <v>206</v>
      </c>
      <c r="D91" s="1" t="s">
        <v>57</v>
      </c>
      <c r="E91" s="1" t="s">
        <v>343</v>
      </c>
      <c r="F91" s="1"/>
      <c r="G91" s="1" t="s">
        <v>344</v>
      </c>
      <c r="H91" s="1" t="s">
        <v>345</v>
      </c>
      <c r="I91" s="1" t="s">
        <v>6</v>
      </c>
      <c r="J91" s="1" t="s">
        <v>346</v>
      </c>
      <c r="K91" s="1" t="s">
        <v>7</v>
      </c>
      <c r="L91" s="1" t="s">
        <v>347</v>
      </c>
      <c r="M91" s="1">
        <v>1</v>
      </c>
      <c r="N91" s="31">
        <f>45+40</f>
        <v>85</v>
      </c>
      <c r="O91" s="38">
        <v>1</v>
      </c>
      <c r="P91" s="31">
        <f>30+30</f>
        <v>60</v>
      </c>
      <c r="Q91" s="38"/>
      <c r="R91" s="38"/>
      <c r="S91" s="31"/>
      <c r="T91" s="1">
        <v>1</v>
      </c>
      <c r="U91" s="2"/>
      <c r="V91" s="1" t="s">
        <v>1074</v>
      </c>
      <c r="W91" s="1" t="s">
        <v>349</v>
      </c>
      <c r="X91" s="1" t="s">
        <v>350</v>
      </c>
      <c r="Y91" s="1" t="s">
        <v>351</v>
      </c>
      <c r="AA91" s="1" t="s">
        <v>345</v>
      </c>
      <c r="AB91" s="1" t="s">
        <v>6</v>
      </c>
      <c r="AC91" s="1" t="s">
        <v>7</v>
      </c>
      <c r="AD91" s="1" t="s">
        <v>745</v>
      </c>
      <c r="AE91" s="2" t="s">
        <v>348</v>
      </c>
    </row>
    <row r="92" spans="1:32" s="16" customFormat="1" ht="12.75">
      <c r="A92" s="16" t="s">
        <v>687</v>
      </c>
      <c r="B92" s="17"/>
      <c r="C92" s="12" t="s">
        <v>206</v>
      </c>
      <c r="D92" s="12" t="s">
        <v>352</v>
      </c>
      <c r="E92" s="12" t="s">
        <v>353</v>
      </c>
      <c r="F92" s="12"/>
      <c r="G92" s="12"/>
      <c r="H92" s="12"/>
      <c r="I92" s="12"/>
      <c r="J92" s="12"/>
      <c r="M92" s="16">
        <v>1</v>
      </c>
      <c r="N92" s="31">
        <v>85</v>
      </c>
      <c r="O92" s="38">
        <v>1</v>
      </c>
      <c r="P92" s="31">
        <v>60</v>
      </c>
      <c r="Q92" s="38"/>
      <c r="R92" s="38"/>
      <c r="S92" s="31"/>
      <c r="T92" s="16">
        <v>1</v>
      </c>
      <c r="U92" s="2" t="s">
        <v>958</v>
      </c>
      <c r="AF92"/>
    </row>
    <row r="93" spans="1:32" s="16" customFormat="1" ht="12.75">
      <c r="A93" s="16" t="s">
        <v>687</v>
      </c>
      <c r="B93" s="17"/>
      <c r="C93" s="16" t="s">
        <v>857</v>
      </c>
      <c r="D93" s="12"/>
      <c r="E93" s="12" t="s">
        <v>353</v>
      </c>
      <c r="F93" s="12"/>
      <c r="G93" s="12"/>
      <c r="H93" s="12"/>
      <c r="I93" s="12"/>
      <c r="J93" s="12"/>
      <c r="M93" s="16">
        <v>1</v>
      </c>
      <c r="N93" s="31">
        <v>85</v>
      </c>
      <c r="O93" s="38">
        <v>1</v>
      </c>
      <c r="P93" s="31">
        <v>60</v>
      </c>
      <c r="Q93" s="38"/>
      <c r="R93" s="38"/>
      <c r="S93" s="31"/>
      <c r="T93" s="16">
        <v>1</v>
      </c>
      <c r="AE93" s="2" t="s">
        <v>959</v>
      </c>
      <c r="AF93" s="13"/>
    </row>
    <row r="94" spans="1:32" ht="12.75">
      <c r="A94" t="s">
        <v>686</v>
      </c>
      <c r="C94" s="1" t="s">
        <v>567</v>
      </c>
      <c r="D94" s="1" t="s">
        <v>43</v>
      </c>
      <c r="E94" s="1" t="s">
        <v>636</v>
      </c>
      <c r="F94" s="1"/>
      <c r="G94" s="1" t="s">
        <v>637</v>
      </c>
      <c r="H94" s="1" t="s">
        <v>290</v>
      </c>
      <c r="J94" s="1" t="s">
        <v>281</v>
      </c>
      <c r="L94" s="1" t="s">
        <v>638</v>
      </c>
      <c r="M94" s="12">
        <v>1</v>
      </c>
      <c r="N94" s="31">
        <f>45+40</f>
        <v>85</v>
      </c>
      <c r="O94" s="38">
        <v>1</v>
      </c>
      <c r="P94" s="31">
        <f>30+30</f>
        <v>60</v>
      </c>
      <c r="Q94" s="34"/>
      <c r="R94" s="34"/>
      <c r="S94" s="20"/>
      <c r="T94" s="12">
        <v>1</v>
      </c>
      <c r="U94" s="4" t="s">
        <v>696</v>
      </c>
      <c r="AE94" s="4" t="s">
        <v>695</v>
      </c>
      <c r="AF94" s="16"/>
    </row>
    <row r="95" spans="1:32" ht="12.75">
      <c r="A95" t="s">
        <v>687</v>
      </c>
      <c r="C95" s="1" t="s">
        <v>0</v>
      </c>
      <c r="D95" s="1" t="s">
        <v>161</v>
      </c>
      <c r="E95" s="1" t="s">
        <v>354</v>
      </c>
      <c r="F95" s="1"/>
      <c r="G95" s="1" t="s">
        <v>355</v>
      </c>
      <c r="H95" s="1" t="s">
        <v>356</v>
      </c>
      <c r="J95" s="1" t="s">
        <v>114</v>
      </c>
      <c r="L95" s="1" t="s">
        <v>813</v>
      </c>
      <c r="M95" s="9">
        <v>1</v>
      </c>
      <c r="N95" s="32">
        <v>85</v>
      </c>
      <c r="O95" s="35">
        <v>1</v>
      </c>
      <c r="P95" s="32">
        <v>60</v>
      </c>
      <c r="Q95" s="35"/>
      <c r="R95" s="35"/>
      <c r="S95" s="32"/>
      <c r="T95" s="12">
        <v>1</v>
      </c>
      <c r="U95" s="2" t="s">
        <v>895</v>
      </c>
      <c r="V95" s="18" t="s">
        <v>1099</v>
      </c>
      <c r="AE95" s="2" t="s">
        <v>894</v>
      </c>
      <c r="AF95" s="13"/>
    </row>
    <row r="96" spans="1:31" ht="12.75">
      <c r="A96" t="s">
        <v>687</v>
      </c>
      <c r="C96" s="1" t="s">
        <v>528</v>
      </c>
      <c r="D96" s="1" t="s">
        <v>55</v>
      </c>
      <c r="E96" s="1" t="s">
        <v>529</v>
      </c>
      <c r="F96" s="1"/>
      <c r="G96" s="1" t="s">
        <v>530</v>
      </c>
      <c r="H96" s="1" t="s">
        <v>164</v>
      </c>
      <c r="J96" s="1" t="s">
        <v>20</v>
      </c>
      <c r="L96" s="1"/>
      <c r="M96" s="1"/>
      <c r="N96" s="20"/>
      <c r="O96" s="34"/>
      <c r="P96" s="20"/>
      <c r="Q96" s="34"/>
      <c r="R96" s="34"/>
      <c r="S96" s="20"/>
      <c r="T96" s="12">
        <v>1</v>
      </c>
      <c r="W96" s="1"/>
      <c r="AE96" s="2" t="s">
        <v>701</v>
      </c>
    </row>
    <row r="97" spans="1:32" s="16" customFormat="1" ht="12.75">
      <c r="A97" s="16" t="s">
        <v>687</v>
      </c>
      <c r="B97" s="17"/>
      <c r="C97" s="12" t="s">
        <v>357</v>
      </c>
      <c r="D97" s="12" t="s">
        <v>124</v>
      </c>
      <c r="E97" s="12" t="s">
        <v>358</v>
      </c>
      <c r="F97" s="12">
        <v>1</v>
      </c>
      <c r="G97" s="12" t="s">
        <v>359</v>
      </c>
      <c r="H97" s="12" t="s">
        <v>360</v>
      </c>
      <c r="J97" s="12" t="s">
        <v>219</v>
      </c>
      <c r="L97" t="s">
        <v>1119</v>
      </c>
      <c r="M97" s="12"/>
      <c r="N97" s="26"/>
      <c r="O97" s="34">
        <v>2</v>
      </c>
      <c r="P97" s="32">
        <f>110+10</f>
        <v>120</v>
      </c>
      <c r="Q97" s="35"/>
      <c r="R97" s="35"/>
      <c r="S97" s="26"/>
      <c r="T97" s="12">
        <v>1</v>
      </c>
      <c r="U97" s="4" t="s">
        <v>968</v>
      </c>
      <c r="V97" t="s">
        <v>1120</v>
      </c>
      <c r="AD97" t="s">
        <v>1121</v>
      </c>
      <c r="AF97"/>
    </row>
    <row r="98" spans="1:31" ht="12.75">
      <c r="A98" t="s">
        <v>686</v>
      </c>
      <c r="C98" t="s">
        <v>206</v>
      </c>
      <c r="D98" s="1"/>
      <c r="E98" t="s">
        <v>938</v>
      </c>
      <c r="F98" s="1"/>
      <c r="G98" t="s">
        <v>939</v>
      </c>
      <c r="H98" t="s">
        <v>940</v>
      </c>
      <c r="J98" t="s">
        <v>835</v>
      </c>
      <c r="L98" t="s">
        <v>941</v>
      </c>
      <c r="T98" s="16">
        <v>1</v>
      </c>
      <c r="W98" t="s">
        <v>942</v>
      </c>
      <c r="AE98" s="2" t="s">
        <v>970</v>
      </c>
    </row>
    <row r="99" spans="1:21" ht="12.75">
      <c r="A99" t="s">
        <v>686</v>
      </c>
      <c r="C99" s="1" t="s">
        <v>0</v>
      </c>
      <c r="D99" s="1" t="s">
        <v>40</v>
      </c>
      <c r="E99" s="1" t="s">
        <v>639</v>
      </c>
      <c r="F99" s="1"/>
      <c r="G99" s="1" t="s">
        <v>640</v>
      </c>
      <c r="H99" s="1" t="s">
        <v>641</v>
      </c>
      <c r="I99" s="1" t="s">
        <v>642</v>
      </c>
      <c r="J99" s="1" t="s">
        <v>20</v>
      </c>
      <c r="L99" s="1" t="s">
        <v>814</v>
      </c>
      <c r="M99" s="1"/>
      <c r="N99" s="20"/>
      <c r="O99" s="34"/>
      <c r="P99" s="20"/>
      <c r="Q99" s="34"/>
      <c r="R99" s="34"/>
      <c r="S99" s="20"/>
      <c r="T99" s="12">
        <v>1</v>
      </c>
      <c r="U99" s="2" t="s">
        <v>694</v>
      </c>
    </row>
    <row r="100" spans="1:21" ht="12.75">
      <c r="A100" t="s">
        <v>687</v>
      </c>
      <c r="C100" s="1" t="s">
        <v>567</v>
      </c>
      <c r="D100" s="1" t="s">
        <v>124</v>
      </c>
      <c r="E100" s="1" t="s">
        <v>568</v>
      </c>
      <c r="F100" s="1"/>
      <c r="G100" s="1" t="s">
        <v>569</v>
      </c>
      <c r="H100" s="1" t="s">
        <v>570</v>
      </c>
      <c r="J100" s="1" t="s">
        <v>41</v>
      </c>
      <c r="L100" t="s">
        <v>815</v>
      </c>
      <c r="T100" s="16">
        <v>1</v>
      </c>
      <c r="U100" s="2" t="s">
        <v>955</v>
      </c>
    </row>
    <row r="101" spans="1:31" ht="12.75">
      <c r="A101" t="s">
        <v>687</v>
      </c>
      <c r="C101" t="s">
        <v>123</v>
      </c>
      <c r="D101" s="1"/>
      <c r="E101" t="s">
        <v>943</v>
      </c>
      <c r="F101" s="1"/>
      <c r="G101" t="s">
        <v>944</v>
      </c>
      <c r="H101" t="s">
        <v>787</v>
      </c>
      <c r="J101" t="s">
        <v>788</v>
      </c>
      <c r="L101" t="s">
        <v>945</v>
      </c>
      <c r="O101" s="34">
        <v>2</v>
      </c>
      <c r="P101" s="32">
        <f>110+10</f>
        <v>120</v>
      </c>
      <c r="Q101" s="35"/>
      <c r="R101" s="35"/>
      <c r="S101" s="32"/>
      <c r="T101">
        <v>1</v>
      </c>
      <c r="W101" t="s">
        <v>946</v>
      </c>
      <c r="X101" t="s">
        <v>418</v>
      </c>
      <c r="Y101" t="s">
        <v>360</v>
      </c>
      <c r="AB101" t="s">
        <v>947</v>
      </c>
      <c r="AD101" t="s">
        <v>948</v>
      </c>
      <c r="AE101" s="2" t="s">
        <v>956</v>
      </c>
    </row>
    <row r="102" spans="1:31" ht="12.75">
      <c r="A102" t="s">
        <v>687</v>
      </c>
      <c r="C102" s="1" t="s">
        <v>1</v>
      </c>
      <c r="D102" s="1" t="s">
        <v>161</v>
      </c>
      <c r="E102" s="1" t="s">
        <v>361</v>
      </c>
      <c r="F102" s="1"/>
      <c r="G102" s="1" t="s">
        <v>362</v>
      </c>
      <c r="H102" s="1" t="s">
        <v>363</v>
      </c>
      <c r="J102" s="1" t="s">
        <v>281</v>
      </c>
      <c r="L102" s="1" t="s">
        <v>816</v>
      </c>
      <c r="M102" s="16">
        <v>1</v>
      </c>
      <c r="N102" s="32">
        <v>85</v>
      </c>
      <c r="O102" s="35">
        <v>1</v>
      </c>
      <c r="P102" s="32">
        <v>60</v>
      </c>
      <c r="Q102" s="38"/>
      <c r="R102" s="38"/>
      <c r="S102" s="31"/>
      <c r="T102" s="1">
        <v>1</v>
      </c>
      <c r="U102" s="2" t="s">
        <v>364</v>
      </c>
      <c r="W102" s="1" t="s">
        <v>365</v>
      </c>
      <c r="X102" s="1" t="s">
        <v>366</v>
      </c>
      <c r="Y102" s="1" t="s">
        <v>367</v>
      </c>
      <c r="Z102" s="1" t="s">
        <v>368</v>
      </c>
      <c r="AB102" s="1" t="s">
        <v>41</v>
      </c>
      <c r="AD102" s="1" t="s">
        <v>369</v>
      </c>
      <c r="AE102" s="2" t="s">
        <v>370</v>
      </c>
    </row>
    <row r="103" spans="1:20" ht="12.75">
      <c r="A103" t="s">
        <v>687</v>
      </c>
      <c r="C103" s="1" t="s">
        <v>64</v>
      </c>
      <c r="D103" s="1" t="s">
        <v>371</v>
      </c>
      <c r="E103" s="1" t="s">
        <v>372</v>
      </c>
      <c r="F103" s="1">
        <v>1</v>
      </c>
      <c r="G103" s="1" t="s">
        <v>373</v>
      </c>
      <c r="J103" s="1" t="s">
        <v>114</v>
      </c>
      <c r="L103" s="1" t="s">
        <v>817</v>
      </c>
      <c r="M103" s="1"/>
      <c r="N103" s="20"/>
      <c r="O103" s="34"/>
      <c r="P103" s="20"/>
      <c r="Q103" s="34"/>
      <c r="R103" s="34"/>
      <c r="S103" s="20"/>
      <c r="T103" s="1"/>
    </row>
    <row r="104" spans="1:32" s="13" customFormat="1" ht="12.75">
      <c r="A104" s="13" t="s">
        <v>687</v>
      </c>
      <c r="B104" s="14"/>
      <c r="C104" s="15" t="s">
        <v>88</v>
      </c>
      <c r="D104" s="15" t="s">
        <v>55</v>
      </c>
      <c r="E104" s="15" t="s">
        <v>372</v>
      </c>
      <c r="F104" s="15">
        <v>1</v>
      </c>
      <c r="G104" s="13" t="s">
        <v>821</v>
      </c>
      <c r="H104" s="13" t="s">
        <v>820</v>
      </c>
      <c r="I104" s="13" t="s">
        <v>819</v>
      </c>
      <c r="J104" s="13" t="s">
        <v>496</v>
      </c>
      <c r="N104" s="23"/>
      <c r="O104" s="37"/>
      <c r="P104" s="23"/>
      <c r="Q104" s="37"/>
      <c r="R104" s="37"/>
      <c r="S104" s="23"/>
      <c r="AF104" s="16"/>
    </row>
    <row r="105" spans="1:21" ht="12.75">
      <c r="A105" t="s">
        <v>687</v>
      </c>
      <c r="C105" t="s">
        <v>949</v>
      </c>
      <c r="D105" s="1"/>
      <c r="E105" t="s">
        <v>950</v>
      </c>
      <c r="F105" s="1"/>
      <c r="T105">
        <v>1</v>
      </c>
      <c r="U105" s="2" t="s">
        <v>951</v>
      </c>
    </row>
    <row r="106" spans="1:30" ht="12.75">
      <c r="A106" t="s">
        <v>687</v>
      </c>
      <c r="C106" s="1" t="s">
        <v>0</v>
      </c>
      <c r="D106" s="1" t="s">
        <v>57</v>
      </c>
      <c r="E106" s="1" t="s">
        <v>531</v>
      </c>
      <c r="F106" s="1"/>
      <c r="G106" s="1" t="s">
        <v>532</v>
      </c>
      <c r="H106" s="1" t="s">
        <v>533</v>
      </c>
      <c r="I106" s="1" t="s">
        <v>534</v>
      </c>
      <c r="J106" s="1" t="s">
        <v>535</v>
      </c>
      <c r="L106" s="1" t="s">
        <v>818</v>
      </c>
      <c r="M106" s="1"/>
      <c r="N106" s="20"/>
      <c r="O106" s="34"/>
      <c r="P106" s="20"/>
      <c r="Q106" s="34"/>
      <c r="R106" s="34"/>
      <c r="S106" s="20"/>
      <c r="T106" s="1">
        <v>1</v>
      </c>
      <c r="U106" s="2" t="s">
        <v>536</v>
      </c>
      <c r="W106" s="1" t="s">
        <v>537</v>
      </c>
      <c r="X106" s="1" t="s">
        <v>538</v>
      </c>
      <c r="Y106" s="1" t="s">
        <v>190</v>
      </c>
      <c r="Z106" s="1" t="s">
        <v>534</v>
      </c>
      <c r="AB106" s="1" t="s">
        <v>535</v>
      </c>
      <c r="AD106" s="1" t="s">
        <v>539</v>
      </c>
    </row>
    <row r="107" spans="1:32" s="7" customFormat="1" ht="12.75">
      <c r="A107" s="7" t="s">
        <v>686</v>
      </c>
      <c r="B107" s="8" t="s">
        <v>892</v>
      </c>
      <c r="C107" s="7" t="s">
        <v>704</v>
      </c>
      <c r="D107" s="9"/>
      <c r="E107" s="7" t="s">
        <v>644</v>
      </c>
      <c r="G107" s="7" t="s">
        <v>705</v>
      </c>
      <c r="H107" s="7" t="s">
        <v>706</v>
      </c>
      <c r="I107" s="7" t="s">
        <v>707</v>
      </c>
      <c r="L107" s="9" t="s">
        <v>708</v>
      </c>
      <c r="M107" s="9">
        <v>1</v>
      </c>
      <c r="N107" s="32">
        <v>85</v>
      </c>
      <c r="O107" s="35">
        <v>1</v>
      </c>
      <c r="P107" s="32">
        <v>60</v>
      </c>
      <c r="Q107" s="35"/>
      <c r="R107" s="35"/>
      <c r="S107" s="32"/>
      <c r="T107" s="9">
        <v>1</v>
      </c>
      <c r="U107" s="10" t="s">
        <v>709</v>
      </c>
      <c r="V107" s="7" t="s">
        <v>900</v>
      </c>
      <c r="W107" s="7" t="s">
        <v>710</v>
      </c>
      <c r="X107" s="7" t="s">
        <v>711</v>
      </c>
      <c r="Y107" s="7" t="s">
        <v>712</v>
      </c>
      <c r="Z107" s="9"/>
      <c r="AC107" s="9"/>
      <c r="AD107" s="7" t="s">
        <v>713</v>
      </c>
      <c r="AE107" s="10" t="s">
        <v>709</v>
      </c>
      <c r="AF107"/>
    </row>
    <row r="108" spans="1:30" ht="12.75">
      <c r="A108" t="s">
        <v>686</v>
      </c>
      <c r="B108" s="3" t="s">
        <v>693</v>
      </c>
      <c r="C108" s="1" t="s">
        <v>643</v>
      </c>
      <c r="E108" s="1" t="s">
        <v>644</v>
      </c>
      <c r="F108" s="1"/>
      <c r="G108" s="1"/>
      <c r="H108" s="1"/>
      <c r="I108" s="1"/>
      <c r="J108" s="1"/>
      <c r="L108" s="1"/>
      <c r="M108" s="1"/>
      <c r="N108" s="20"/>
      <c r="O108" s="34"/>
      <c r="P108" s="20"/>
      <c r="Q108" s="34"/>
      <c r="R108" s="34"/>
      <c r="S108" s="20"/>
      <c r="T108" s="1"/>
      <c r="U108" s="1"/>
      <c r="V108" s="1"/>
      <c r="W108" s="1"/>
      <c r="X108" s="1"/>
      <c r="Z108" s="1" t="s">
        <v>219</v>
      </c>
      <c r="AD108" s="1" t="s">
        <v>645</v>
      </c>
    </row>
    <row r="109" spans="3:31" ht="12.75">
      <c r="C109" t="s">
        <v>861</v>
      </c>
      <c r="E109" t="s">
        <v>1022</v>
      </c>
      <c r="F109" s="1"/>
      <c r="G109" s="1"/>
      <c r="H109" s="1"/>
      <c r="I109" s="1"/>
      <c r="J109" s="1"/>
      <c r="L109" t="s">
        <v>1122</v>
      </c>
      <c r="M109" s="1"/>
      <c r="N109" s="20"/>
      <c r="O109" s="35">
        <v>1</v>
      </c>
      <c r="P109" s="32">
        <v>60</v>
      </c>
      <c r="Q109" s="35"/>
      <c r="R109" s="35"/>
      <c r="S109" s="32"/>
      <c r="T109" s="1">
        <v>1</v>
      </c>
      <c r="U109" s="1"/>
      <c r="V109" s="1"/>
      <c r="W109" s="1"/>
      <c r="X109" s="1"/>
      <c r="Z109" s="1"/>
      <c r="AD109" t="s">
        <v>1123</v>
      </c>
      <c r="AE109" s="2" t="s">
        <v>1023</v>
      </c>
    </row>
    <row r="110" spans="1:31" ht="12.75">
      <c r="A110" t="s">
        <v>687</v>
      </c>
      <c r="C110" s="1" t="s">
        <v>375</v>
      </c>
      <c r="D110" s="1" t="s">
        <v>110</v>
      </c>
      <c r="E110" s="1" t="s">
        <v>374</v>
      </c>
      <c r="F110" s="1"/>
      <c r="G110" s="1" t="s">
        <v>376</v>
      </c>
      <c r="H110" s="1" t="s">
        <v>377</v>
      </c>
      <c r="J110" s="1" t="s">
        <v>306</v>
      </c>
      <c r="L110" s="1" t="s">
        <v>378</v>
      </c>
      <c r="M110" s="1"/>
      <c r="N110" s="20"/>
      <c r="O110" s="35">
        <v>1</v>
      </c>
      <c r="P110" s="32">
        <v>60</v>
      </c>
      <c r="Q110" s="35"/>
      <c r="R110" s="35"/>
      <c r="T110" s="1">
        <v>1</v>
      </c>
      <c r="V110" s="1" t="s">
        <v>890</v>
      </c>
      <c r="W110" s="1" t="s">
        <v>379</v>
      </c>
      <c r="X110" s="1" t="s">
        <v>336</v>
      </c>
      <c r="Y110" t="s">
        <v>891</v>
      </c>
      <c r="Z110" s="1" t="s">
        <v>377</v>
      </c>
      <c r="AB110" s="1" t="s">
        <v>306</v>
      </c>
      <c r="AD110" s="1" t="s">
        <v>889</v>
      </c>
      <c r="AE110" s="2" t="s">
        <v>380</v>
      </c>
    </row>
    <row r="111" spans="1:32" ht="12.75">
      <c r="A111" s="16" t="s">
        <v>687</v>
      </c>
      <c r="B111" s="17"/>
      <c r="C111" s="12" t="s">
        <v>409</v>
      </c>
      <c r="D111" s="12" t="s">
        <v>161</v>
      </c>
      <c r="E111" s="12" t="s">
        <v>410</v>
      </c>
      <c r="F111" s="12">
        <v>1</v>
      </c>
      <c r="G111" s="19" t="s">
        <v>961</v>
      </c>
      <c r="H111" s="19" t="s">
        <v>962</v>
      </c>
      <c r="I111" s="16" t="s">
        <v>964</v>
      </c>
      <c r="J111" s="19" t="s">
        <v>963</v>
      </c>
      <c r="K111" s="16" t="s">
        <v>31</v>
      </c>
      <c r="L111" s="16"/>
      <c r="M111" s="16">
        <v>1</v>
      </c>
      <c r="N111" s="59">
        <v>85</v>
      </c>
      <c r="O111" s="38">
        <v>2</v>
      </c>
      <c r="P111" s="31">
        <v>120</v>
      </c>
      <c r="Q111" s="38"/>
      <c r="R111" s="38"/>
      <c r="S111" s="31"/>
      <c r="T111" s="16">
        <v>1</v>
      </c>
      <c r="U111" s="4" t="s">
        <v>960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7"/>
    </row>
    <row r="112" spans="1:32" s="16" customFormat="1" ht="12.75">
      <c r="A112" t="s">
        <v>687</v>
      </c>
      <c r="B112" s="3"/>
      <c r="C112" t="s">
        <v>206</v>
      </c>
      <c r="D112" s="1"/>
      <c r="E112" t="s">
        <v>724</v>
      </c>
      <c r="F112"/>
      <c r="G112" s="1" t="s">
        <v>823</v>
      </c>
      <c r="H112" s="1"/>
      <c r="I112" t="s">
        <v>822</v>
      </c>
      <c r="J112" t="s">
        <v>483</v>
      </c>
      <c r="K112"/>
      <c r="L112"/>
      <c r="M112">
        <v>1</v>
      </c>
      <c r="N112" s="31">
        <v>85</v>
      </c>
      <c r="O112" s="38">
        <v>2</v>
      </c>
      <c r="P112" s="31">
        <v>120</v>
      </c>
      <c r="Q112" s="38"/>
      <c r="R112" s="38"/>
      <c r="S112" s="31"/>
      <c r="T112">
        <v>1</v>
      </c>
      <c r="U112"/>
      <c r="V112" t="s">
        <v>888</v>
      </c>
      <c r="W112"/>
      <c r="X112"/>
      <c r="Y112"/>
      <c r="Z112"/>
      <c r="AA112"/>
      <c r="AB112"/>
      <c r="AC112"/>
      <c r="AD112"/>
      <c r="AE112" s="2" t="s">
        <v>725</v>
      </c>
      <c r="AF112"/>
    </row>
    <row r="113" spans="1:31" ht="12.75">
      <c r="A113" s="16" t="s">
        <v>687</v>
      </c>
      <c r="B113" s="17"/>
      <c r="C113" s="12" t="s">
        <v>381</v>
      </c>
      <c r="D113" s="12" t="s">
        <v>239</v>
      </c>
      <c r="E113" s="16" t="s">
        <v>411</v>
      </c>
      <c r="F113" s="16">
        <v>1</v>
      </c>
      <c r="G113" s="12" t="s">
        <v>382</v>
      </c>
      <c r="H113" s="12" t="s">
        <v>383</v>
      </c>
      <c r="I113" s="16"/>
      <c r="J113" s="12" t="s">
        <v>294</v>
      </c>
      <c r="K113" s="16"/>
      <c r="L113" s="16"/>
      <c r="M113" s="16"/>
      <c r="N113" s="25"/>
      <c r="O113" s="38">
        <v>2</v>
      </c>
      <c r="P113" s="31">
        <v>120</v>
      </c>
      <c r="Q113" s="38"/>
      <c r="R113" s="38"/>
      <c r="S113" s="31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2" s="16" customFormat="1" ht="12.75">
      <c r="A114" t="s">
        <v>687</v>
      </c>
      <c r="B114" s="3"/>
      <c r="C114" s="1" t="s">
        <v>0</v>
      </c>
      <c r="D114" s="1" t="s">
        <v>124</v>
      </c>
      <c r="E114" s="1" t="s">
        <v>411</v>
      </c>
      <c r="F114" s="1">
        <v>1</v>
      </c>
      <c r="G114" t="s">
        <v>824</v>
      </c>
      <c r="H114" t="s">
        <v>825</v>
      </c>
      <c r="I114" t="s">
        <v>826</v>
      </c>
      <c r="J114" t="s">
        <v>827</v>
      </c>
      <c r="K114"/>
      <c r="L114" s="1" t="s">
        <v>828</v>
      </c>
      <c r="M114" s="1"/>
      <c r="N114" s="20"/>
      <c r="O114" s="34">
        <v>1</v>
      </c>
      <c r="P114" s="31">
        <v>60</v>
      </c>
      <c r="Q114" s="38"/>
      <c r="R114" s="38"/>
      <c r="S114" s="31"/>
      <c r="T114" s="1">
        <v>1</v>
      </c>
      <c r="U114"/>
      <c r="V114" s="1" t="s">
        <v>1041</v>
      </c>
      <c r="W114" t="s">
        <v>1042</v>
      </c>
      <c r="X114"/>
      <c r="Y114"/>
      <c r="Z114"/>
      <c r="AA114"/>
      <c r="AB114" t="s">
        <v>1043</v>
      </c>
      <c r="AC114" t="s">
        <v>31</v>
      </c>
      <c r="AD114" s="1" t="s">
        <v>1044</v>
      </c>
      <c r="AE114" s="2" t="s">
        <v>1045</v>
      </c>
      <c r="AF114"/>
    </row>
    <row r="115" spans="1:31" ht="12.75">
      <c r="A115" t="s">
        <v>687</v>
      </c>
      <c r="C115" s="1" t="s">
        <v>384</v>
      </c>
      <c r="E115" t="s">
        <v>728</v>
      </c>
      <c r="G115" s="1" t="s">
        <v>385</v>
      </c>
      <c r="H115" s="1" t="s">
        <v>386</v>
      </c>
      <c r="I115" s="1" t="s">
        <v>29</v>
      </c>
      <c r="J115" s="1" t="s">
        <v>387</v>
      </c>
      <c r="K115" s="1" t="s">
        <v>31</v>
      </c>
      <c r="L115" s="1" t="s">
        <v>388</v>
      </c>
      <c r="M115" s="1"/>
      <c r="N115" s="22" t="s">
        <v>1115</v>
      </c>
      <c r="O115" s="34"/>
      <c r="P115" s="20"/>
      <c r="Q115" s="34"/>
      <c r="R115" s="34"/>
      <c r="S115" s="20"/>
      <c r="T115" s="1">
        <v>1</v>
      </c>
      <c r="U115" s="2" t="s">
        <v>389</v>
      </c>
      <c r="V115" s="1" t="s">
        <v>390</v>
      </c>
      <c r="W115" s="1" t="s">
        <v>391</v>
      </c>
      <c r="X115" s="1" t="s">
        <v>392</v>
      </c>
      <c r="Z115" s="1" t="s">
        <v>386</v>
      </c>
      <c r="AA115" s="1" t="s">
        <v>29</v>
      </c>
      <c r="AB115" s="1" t="s">
        <v>387</v>
      </c>
      <c r="AC115" s="1" t="s">
        <v>31</v>
      </c>
      <c r="AD115" s="1" t="s">
        <v>746</v>
      </c>
      <c r="AE115" s="2" t="s">
        <v>393</v>
      </c>
    </row>
    <row r="116" spans="1:31" ht="12.75">
      <c r="A116" s="7" t="s">
        <v>687</v>
      </c>
      <c r="B116" s="8" t="s">
        <v>892</v>
      </c>
      <c r="C116" s="9" t="s">
        <v>64</v>
      </c>
      <c r="D116" s="9" t="s">
        <v>25</v>
      </c>
      <c r="E116" s="9" t="s">
        <v>413</v>
      </c>
      <c r="F116" s="9"/>
      <c r="G116" s="9" t="s">
        <v>414</v>
      </c>
      <c r="H116" s="9" t="s">
        <v>184</v>
      </c>
      <c r="I116" s="7"/>
      <c r="J116" s="9" t="s">
        <v>20</v>
      </c>
      <c r="K116" s="7"/>
      <c r="L116" s="9" t="s">
        <v>415</v>
      </c>
      <c r="M116" s="9"/>
      <c r="N116" s="21"/>
      <c r="O116" s="35">
        <v>2</v>
      </c>
      <c r="P116" s="32">
        <v>120</v>
      </c>
      <c r="Q116" s="35"/>
      <c r="R116" s="35"/>
      <c r="S116" s="32"/>
      <c r="T116" s="9">
        <v>1</v>
      </c>
      <c r="U116" s="10" t="s">
        <v>416</v>
      </c>
      <c r="V116" s="7"/>
      <c r="W116" s="9" t="s">
        <v>417</v>
      </c>
      <c r="X116" s="9" t="s">
        <v>418</v>
      </c>
      <c r="Y116" s="9" t="s">
        <v>419</v>
      </c>
      <c r="Z116" s="9" t="s">
        <v>420</v>
      </c>
      <c r="AA116" s="9" t="s">
        <v>421</v>
      </c>
      <c r="AB116" s="9" t="s">
        <v>422</v>
      </c>
      <c r="AC116" s="7"/>
      <c r="AD116" s="9" t="s">
        <v>423</v>
      </c>
      <c r="AE116" s="10" t="s">
        <v>424</v>
      </c>
    </row>
    <row r="117" spans="1:32" s="7" customFormat="1" ht="12.75">
      <c r="A117" t="s">
        <v>687</v>
      </c>
      <c r="B117" s="3"/>
      <c r="C117" s="1" t="s">
        <v>25</v>
      </c>
      <c r="D117"/>
      <c r="E117" t="s">
        <v>729</v>
      </c>
      <c r="F117"/>
      <c r="G117" s="1" t="s">
        <v>394</v>
      </c>
      <c r="H117" s="1" t="s">
        <v>395</v>
      </c>
      <c r="I117"/>
      <c r="J117" s="1" t="s">
        <v>41</v>
      </c>
      <c r="K117"/>
      <c r="L117" s="1" t="s">
        <v>829</v>
      </c>
      <c r="M117" s="1"/>
      <c r="N117" s="20"/>
      <c r="O117" s="35">
        <v>2</v>
      </c>
      <c r="P117" s="32">
        <v>120</v>
      </c>
      <c r="Q117" s="34"/>
      <c r="R117" s="34"/>
      <c r="S117" s="20"/>
      <c r="T117" s="1">
        <v>1</v>
      </c>
      <c r="U117"/>
      <c r="V117"/>
      <c r="W117" s="1" t="s">
        <v>396</v>
      </c>
      <c r="X117" s="1" t="s">
        <v>283</v>
      </c>
      <c r="Y117" s="1" t="s">
        <v>397</v>
      </c>
      <c r="Z117"/>
      <c r="AA117"/>
      <c r="AB117" s="1" t="s">
        <v>61</v>
      </c>
      <c r="AC117"/>
      <c r="AD117" s="1" t="s">
        <v>747</v>
      </c>
      <c r="AE117" s="2" t="s">
        <v>398</v>
      </c>
      <c r="AF117"/>
    </row>
    <row r="118" spans="1:32" ht="12.75">
      <c r="A118" s="13" t="s">
        <v>687</v>
      </c>
      <c r="B118" s="14"/>
      <c r="C118" s="13" t="s">
        <v>919</v>
      </c>
      <c r="D118" s="15" t="s">
        <v>123</v>
      </c>
      <c r="E118" s="13" t="s">
        <v>730</v>
      </c>
      <c r="F118" s="13">
        <v>1</v>
      </c>
      <c r="G118" s="15" t="s">
        <v>571</v>
      </c>
      <c r="H118" s="15" t="s">
        <v>572</v>
      </c>
      <c r="I118" s="15" t="s">
        <v>503</v>
      </c>
      <c r="J118" s="15" t="s">
        <v>20</v>
      </c>
      <c r="K118" s="13"/>
      <c r="L118" s="13"/>
      <c r="M118" s="13"/>
      <c r="N118" s="23"/>
      <c r="O118" s="37"/>
      <c r="P118" s="23"/>
      <c r="Q118" s="37"/>
      <c r="R118" s="37"/>
      <c r="S118" s="2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s="13" customFormat="1" ht="12.75">
      <c r="A119" t="s">
        <v>687</v>
      </c>
      <c r="B119" s="3"/>
      <c r="C119" s="1" t="s">
        <v>0</v>
      </c>
      <c r="D119" s="1" t="s">
        <v>107</v>
      </c>
      <c r="E119" t="s">
        <v>731</v>
      </c>
      <c r="F119">
        <v>1</v>
      </c>
      <c r="G119" s="1" t="s">
        <v>399</v>
      </c>
      <c r="H119" s="1" t="s">
        <v>320</v>
      </c>
      <c r="I119"/>
      <c r="J119" s="1" t="s">
        <v>20</v>
      </c>
      <c r="K119"/>
      <c r="L119" s="1" t="s">
        <v>830</v>
      </c>
      <c r="M119" s="1"/>
      <c r="N119" s="20"/>
      <c r="O119" s="34"/>
      <c r="P119" s="20"/>
      <c r="Q119" s="34"/>
      <c r="R119" s="34"/>
      <c r="S119" s="20"/>
      <c r="T119" s="1">
        <v>1</v>
      </c>
      <c r="U119"/>
      <c r="V119"/>
      <c r="W119"/>
      <c r="X119"/>
      <c r="Y119"/>
      <c r="Z119"/>
      <c r="AA119"/>
      <c r="AB119"/>
      <c r="AC119"/>
      <c r="AD119"/>
      <c r="AE119" s="2" t="s">
        <v>1021</v>
      </c>
      <c r="AF119"/>
    </row>
    <row r="120" spans="1:31" ht="12.75">
      <c r="A120" s="13" t="s">
        <v>687</v>
      </c>
      <c r="B120" s="14"/>
      <c r="C120" s="15" t="s">
        <v>578</v>
      </c>
      <c r="D120" s="15" t="s">
        <v>57</v>
      </c>
      <c r="E120" s="15" t="s">
        <v>579</v>
      </c>
      <c r="F120" s="15">
        <v>1</v>
      </c>
      <c r="G120" s="15" t="s">
        <v>580</v>
      </c>
      <c r="H120" s="15" t="s">
        <v>581</v>
      </c>
      <c r="I120" s="13"/>
      <c r="J120" s="15" t="s">
        <v>582</v>
      </c>
      <c r="K120" s="13"/>
      <c r="L120" s="15" t="s">
        <v>583</v>
      </c>
      <c r="M120" s="15"/>
      <c r="N120" s="24"/>
      <c r="O120" s="41"/>
      <c r="P120" s="24"/>
      <c r="Q120" s="41"/>
      <c r="R120" s="41"/>
      <c r="S120" s="24"/>
      <c r="T120" s="15"/>
      <c r="U120" s="13"/>
      <c r="V120" s="13"/>
      <c r="W120" s="15"/>
      <c r="X120" s="13"/>
      <c r="Y120" s="13"/>
      <c r="Z120" s="13"/>
      <c r="AA120" s="13"/>
      <c r="AB120" s="13"/>
      <c r="AC120" s="13"/>
      <c r="AD120" s="13"/>
      <c r="AE120" s="13"/>
    </row>
    <row r="121" spans="1:32" s="13" customFormat="1" ht="12.75">
      <c r="A121" t="s">
        <v>687</v>
      </c>
      <c r="B121" s="3"/>
      <c r="C121" s="1" t="s">
        <v>400</v>
      </c>
      <c r="D121" s="1" t="s">
        <v>124</v>
      </c>
      <c r="E121" t="s">
        <v>732</v>
      </c>
      <c r="F121">
        <v>1</v>
      </c>
      <c r="G121" s="1" t="s">
        <v>401</v>
      </c>
      <c r="H121" s="1" t="s">
        <v>402</v>
      </c>
      <c r="I121"/>
      <c r="J121" s="1" t="s">
        <v>403</v>
      </c>
      <c r="K121"/>
      <c r="L121" s="1" t="s">
        <v>831</v>
      </c>
      <c r="M121" s="1"/>
      <c r="N121" s="20"/>
      <c r="O121" s="34"/>
      <c r="P121" s="20"/>
      <c r="Q121" s="34"/>
      <c r="R121" s="34"/>
      <c r="S121" s="20"/>
      <c r="T121" s="1">
        <v>1</v>
      </c>
      <c r="U121"/>
      <c r="V121"/>
      <c r="W121"/>
      <c r="X121"/>
      <c r="Y121"/>
      <c r="Z121"/>
      <c r="AA121"/>
      <c r="AB121"/>
      <c r="AC121"/>
      <c r="AD121"/>
      <c r="AE121" s="2" t="s">
        <v>1109</v>
      </c>
      <c r="AF121"/>
    </row>
    <row r="122" spans="1:19" s="16" customFormat="1" ht="12.75">
      <c r="A122" s="16" t="s">
        <v>687</v>
      </c>
      <c r="B122" s="17"/>
      <c r="C122" s="12" t="s">
        <v>1</v>
      </c>
      <c r="D122" s="12" t="s">
        <v>296</v>
      </c>
      <c r="E122" s="12" t="s">
        <v>425</v>
      </c>
      <c r="F122" s="12">
        <v>1</v>
      </c>
      <c r="G122" s="16" t="s">
        <v>1154</v>
      </c>
      <c r="H122" s="16" t="s">
        <v>1155</v>
      </c>
      <c r="I122" s="16" t="s">
        <v>1156</v>
      </c>
      <c r="J122" s="16" t="s">
        <v>1157</v>
      </c>
      <c r="K122" s="16" t="s">
        <v>405</v>
      </c>
      <c r="N122" s="25"/>
      <c r="O122" s="35">
        <v>2</v>
      </c>
      <c r="P122" s="32">
        <v>120</v>
      </c>
      <c r="Q122" s="39"/>
      <c r="R122" s="40"/>
      <c r="S122" s="25"/>
    </row>
    <row r="123" spans="1:32" s="13" customFormat="1" ht="12.75">
      <c r="A123" s="13" t="s">
        <v>687</v>
      </c>
      <c r="B123" s="14"/>
      <c r="C123" s="15" t="s">
        <v>0</v>
      </c>
      <c r="D123" s="15" t="s">
        <v>89</v>
      </c>
      <c r="E123" s="13" t="s">
        <v>733</v>
      </c>
      <c r="F123" s="13">
        <v>1</v>
      </c>
      <c r="G123" s="15" t="s">
        <v>404</v>
      </c>
      <c r="H123" s="15" t="s">
        <v>739</v>
      </c>
      <c r="K123" s="15" t="s">
        <v>405</v>
      </c>
      <c r="N123" s="23"/>
      <c r="O123" s="37"/>
      <c r="P123" s="23"/>
      <c r="Q123" s="37"/>
      <c r="R123" s="37"/>
      <c r="S123" s="23"/>
      <c r="AF123"/>
    </row>
    <row r="124" spans="1:32" s="13" customFormat="1" ht="12.75">
      <c r="A124" t="s">
        <v>686</v>
      </c>
      <c r="B124" s="3"/>
      <c r="C124" s="1" t="s">
        <v>567</v>
      </c>
      <c r="D124" s="1" t="s">
        <v>625</v>
      </c>
      <c r="E124" t="s">
        <v>734</v>
      </c>
      <c r="F124"/>
      <c r="G124" s="1" t="s">
        <v>626</v>
      </c>
      <c r="H124" s="1" t="s">
        <v>627</v>
      </c>
      <c r="I124" s="1" t="s">
        <v>628</v>
      </c>
      <c r="J124" s="1" t="s">
        <v>629</v>
      </c>
      <c r="K124" s="1" t="s">
        <v>31</v>
      </c>
      <c r="L124" s="1" t="s">
        <v>630</v>
      </c>
      <c r="M124" s="1"/>
      <c r="N124" s="20"/>
      <c r="O124" s="34"/>
      <c r="P124" s="20"/>
      <c r="Q124" s="34"/>
      <c r="R124" s="34"/>
      <c r="S124" s="20"/>
      <c r="T124" s="1">
        <v>1</v>
      </c>
      <c r="U124" s="2" t="s">
        <v>631</v>
      </c>
      <c r="V124"/>
      <c r="W124"/>
      <c r="X124"/>
      <c r="Y124"/>
      <c r="Z124"/>
      <c r="AA124"/>
      <c r="AB124"/>
      <c r="AC124"/>
      <c r="AD124"/>
      <c r="AE124"/>
      <c r="AF124"/>
    </row>
    <row r="125" spans="1:32" ht="12.75">
      <c r="A125" s="13" t="s">
        <v>687</v>
      </c>
      <c r="B125" s="14"/>
      <c r="C125" s="15" t="s">
        <v>123</v>
      </c>
      <c r="D125" s="15" t="s">
        <v>57</v>
      </c>
      <c r="E125" s="13" t="s">
        <v>735</v>
      </c>
      <c r="F125" s="13">
        <v>1</v>
      </c>
      <c r="G125" s="15" t="s">
        <v>406</v>
      </c>
      <c r="H125" s="15" t="s">
        <v>407</v>
      </c>
      <c r="I125" s="13"/>
      <c r="J125" s="15" t="s">
        <v>408</v>
      </c>
      <c r="K125" s="13"/>
      <c r="L125" s="13"/>
      <c r="M125" s="13"/>
      <c r="N125" s="23"/>
      <c r="O125" s="37"/>
      <c r="P125" s="23"/>
      <c r="Q125" s="37"/>
      <c r="R125" s="37"/>
      <c r="S125" s="2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s="13" customFormat="1" ht="12.75">
      <c r="A126" s="16" t="s">
        <v>687</v>
      </c>
      <c r="B126" s="17"/>
      <c r="C126" s="12" t="s">
        <v>426</v>
      </c>
      <c r="D126" s="12" t="s">
        <v>110</v>
      </c>
      <c r="E126" s="12" t="s">
        <v>427</v>
      </c>
      <c r="F126" s="12">
        <v>1</v>
      </c>
      <c r="G126" s="12" t="s">
        <v>428</v>
      </c>
      <c r="H126" s="12" t="s">
        <v>429</v>
      </c>
      <c r="I126" s="16"/>
      <c r="J126" s="12" t="s">
        <v>430</v>
      </c>
      <c r="K126" s="16"/>
      <c r="L126" s="16" t="s">
        <v>832</v>
      </c>
      <c r="M126" s="16"/>
      <c r="N126" s="25"/>
      <c r="O126" s="36">
        <v>1</v>
      </c>
      <c r="P126" s="31">
        <v>60</v>
      </c>
      <c r="Q126" s="38"/>
      <c r="R126" s="38"/>
      <c r="S126" s="31"/>
      <c r="T126" s="16">
        <v>1</v>
      </c>
      <c r="U126" s="4" t="s">
        <v>1062</v>
      </c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/>
    </row>
    <row r="127" spans="1:32" s="16" customFormat="1" ht="12.75">
      <c r="A127" t="s">
        <v>687</v>
      </c>
      <c r="B127" s="3" t="s">
        <v>693</v>
      </c>
      <c r="C127" t="s">
        <v>521</v>
      </c>
      <c r="D127" t="s">
        <v>1</v>
      </c>
      <c r="E127" t="s">
        <v>432</v>
      </c>
      <c r="F127"/>
      <c r="G127" s="1"/>
      <c r="H127" s="1"/>
      <c r="I127"/>
      <c r="J127"/>
      <c r="K127"/>
      <c r="L127"/>
      <c r="M127"/>
      <c r="N127" s="22"/>
      <c r="O127" s="36"/>
      <c r="P127" s="22"/>
      <c r="Q127" s="36"/>
      <c r="R127" s="36"/>
      <c r="S127" s="22"/>
      <c r="T127"/>
      <c r="U127"/>
      <c r="V127"/>
      <c r="W127"/>
      <c r="X127"/>
      <c r="Y127"/>
      <c r="Z127"/>
      <c r="AA127"/>
      <c r="AB127"/>
      <c r="AC127"/>
      <c r="AD127"/>
      <c r="AE127"/>
      <c r="AF127" s="13"/>
    </row>
    <row r="128" spans="1:32" ht="12.75">
      <c r="A128" t="s">
        <v>687</v>
      </c>
      <c r="C128" s="1" t="s">
        <v>431</v>
      </c>
      <c r="D128" s="1" t="s">
        <v>161</v>
      </c>
      <c r="E128" s="1" t="s">
        <v>432</v>
      </c>
      <c r="F128" s="1">
        <v>1</v>
      </c>
      <c r="W128" s="1" t="s">
        <v>433</v>
      </c>
      <c r="X128" s="1" t="s">
        <v>434</v>
      </c>
      <c r="Y128" s="1" t="s">
        <v>435</v>
      </c>
      <c r="Z128" s="1" t="s">
        <v>436</v>
      </c>
      <c r="AC128" t="s">
        <v>740</v>
      </c>
      <c r="AF128" s="13"/>
    </row>
    <row r="129" spans="1:32" ht="12.75">
      <c r="A129" t="s">
        <v>687</v>
      </c>
      <c r="C129" s="1" t="s">
        <v>64</v>
      </c>
      <c r="D129" s="1" t="s">
        <v>135</v>
      </c>
      <c r="E129" s="1" t="s">
        <v>432</v>
      </c>
      <c r="F129" s="1"/>
      <c r="G129" s="1" t="s">
        <v>236</v>
      </c>
      <c r="H129" s="1" t="s">
        <v>234</v>
      </c>
      <c r="I129" s="1" t="s">
        <v>238</v>
      </c>
      <c r="J129" s="1" t="s">
        <v>132</v>
      </c>
      <c r="T129">
        <v>1</v>
      </c>
      <c r="W129" s="1" t="s">
        <v>234</v>
      </c>
      <c r="X129" s="1" t="s">
        <v>235</v>
      </c>
      <c r="Y129" s="1" t="s">
        <v>236</v>
      </c>
      <c r="Z129" s="1" t="s">
        <v>234</v>
      </c>
      <c r="AA129" s="1" t="s">
        <v>238</v>
      </c>
      <c r="AB129" s="1" t="s">
        <v>132</v>
      </c>
      <c r="AE129" s="2" t="s">
        <v>720</v>
      </c>
      <c r="AF129" s="13"/>
    </row>
    <row r="130" spans="1:32" ht="12.75">
      <c r="A130" t="s">
        <v>687</v>
      </c>
      <c r="C130" s="1" t="s">
        <v>66</v>
      </c>
      <c r="D130" s="1" t="s">
        <v>110</v>
      </c>
      <c r="E130" t="s">
        <v>726</v>
      </c>
      <c r="F130">
        <v>1</v>
      </c>
      <c r="G130" s="1" t="s">
        <v>573</v>
      </c>
      <c r="H130" s="1" t="s">
        <v>118</v>
      </c>
      <c r="I130" s="1" t="s">
        <v>20</v>
      </c>
      <c r="L130" s="1" t="s">
        <v>833</v>
      </c>
      <c r="M130" s="1"/>
      <c r="N130" s="20"/>
      <c r="O130" s="34"/>
      <c r="P130" s="20"/>
      <c r="Q130" s="34"/>
      <c r="R130" s="34"/>
      <c r="S130" s="20"/>
      <c r="T130" s="1">
        <v>1</v>
      </c>
      <c r="U130" s="2" t="s">
        <v>977</v>
      </c>
      <c r="W130" s="1" t="s">
        <v>574</v>
      </c>
      <c r="Y130" s="1" t="s">
        <v>575</v>
      </c>
      <c r="AB130" s="1" t="s">
        <v>576</v>
      </c>
      <c r="AD130" s="1" t="s">
        <v>577</v>
      </c>
      <c r="AF130" s="16"/>
    </row>
    <row r="131" spans="1:30" ht="12.75">
      <c r="A131" t="s">
        <v>687</v>
      </c>
      <c r="C131" t="s">
        <v>115</v>
      </c>
      <c r="D131" s="1"/>
      <c r="E131" t="s">
        <v>726</v>
      </c>
      <c r="G131" s="1"/>
      <c r="H131" s="1"/>
      <c r="L131" s="1"/>
      <c r="M131">
        <v>1</v>
      </c>
      <c r="N131" s="31">
        <v>85</v>
      </c>
      <c r="O131" s="35">
        <v>1</v>
      </c>
      <c r="P131" s="32">
        <v>120</v>
      </c>
      <c r="Q131" s="35"/>
      <c r="R131" s="35"/>
      <c r="S131" s="32"/>
      <c r="T131" s="1">
        <v>1</v>
      </c>
      <c r="U131" t="s">
        <v>1174</v>
      </c>
      <c r="W131" s="1"/>
      <c r="Y131" s="1"/>
      <c r="AB131" s="1"/>
      <c r="AD131" s="1"/>
    </row>
    <row r="132" spans="1:28" ht="12.75">
      <c r="A132" t="s">
        <v>687</v>
      </c>
      <c r="C132" s="1" t="s">
        <v>437</v>
      </c>
      <c r="D132" s="1" t="s">
        <v>438</v>
      </c>
      <c r="E132" s="1" t="s">
        <v>439</v>
      </c>
      <c r="F132" s="1"/>
      <c r="G132" s="1" t="s">
        <v>440</v>
      </c>
      <c r="H132" s="1" t="s">
        <v>441</v>
      </c>
      <c r="I132" s="1" t="s">
        <v>442</v>
      </c>
      <c r="J132" s="1" t="s">
        <v>422</v>
      </c>
      <c r="L132" s="1" t="s">
        <v>443</v>
      </c>
      <c r="M132" s="1"/>
      <c r="N132" s="22" t="s">
        <v>1113</v>
      </c>
      <c r="O132" s="34"/>
      <c r="P132" s="20"/>
      <c r="Q132" s="34"/>
      <c r="R132" s="34"/>
      <c r="S132" s="20"/>
      <c r="T132" s="1">
        <v>1</v>
      </c>
      <c r="U132" s="2" t="s">
        <v>717</v>
      </c>
      <c r="W132" s="1" t="s">
        <v>444</v>
      </c>
      <c r="Y132" s="1" t="s">
        <v>440</v>
      </c>
      <c r="Z132" s="1" t="s">
        <v>441</v>
      </c>
      <c r="AA132" s="1" t="s">
        <v>442</v>
      </c>
      <c r="AB132" s="1" t="s">
        <v>422</v>
      </c>
    </row>
    <row r="133" spans="1:32" s="13" customFormat="1" ht="12.75">
      <c r="A133" s="13" t="s">
        <v>687</v>
      </c>
      <c r="B133" s="14"/>
      <c r="C133" s="15" t="s">
        <v>134</v>
      </c>
      <c r="D133" s="15" t="s">
        <v>311</v>
      </c>
      <c r="E133" s="15" t="s">
        <v>445</v>
      </c>
      <c r="F133" s="15">
        <v>1</v>
      </c>
      <c r="N133" s="23"/>
      <c r="O133" s="37"/>
      <c r="P133" s="23"/>
      <c r="Q133" s="37"/>
      <c r="R133" s="37"/>
      <c r="S133" s="23"/>
      <c r="AF133"/>
    </row>
    <row r="134" spans="2:32" s="13" customFormat="1" ht="12.75">
      <c r="B134" s="14"/>
      <c r="C134" s="13" t="s">
        <v>329</v>
      </c>
      <c r="D134" s="15"/>
      <c r="E134" s="13" t="s">
        <v>957</v>
      </c>
      <c r="F134" s="15"/>
      <c r="N134" s="23"/>
      <c r="O134" s="37"/>
      <c r="P134" s="23"/>
      <c r="Q134" s="37"/>
      <c r="R134" s="37"/>
      <c r="S134" s="23"/>
      <c r="AF134"/>
    </row>
    <row r="135" spans="1:32" ht="12.75">
      <c r="A135" t="s">
        <v>687</v>
      </c>
      <c r="C135" s="1" t="s">
        <v>230</v>
      </c>
      <c r="D135" s="1" t="s">
        <v>55</v>
      </c>
      <c r="E135" s="1" t="s">
        <v>446</v>
      </c>
      <c r="F135" s="1"/>
      <c r="G135" t="s">
        <v>836</v>
      </c>
      <c r="H135" s="1"/>
      <c r="I135" t="s">
        <v>320</v>
      </c>
      <c r="J135" t="s">
        <v>835</v>
      </c>
      <c r="L135" t="s">
        <v>834</v>
      </c>
      <c r="N135" s="25"/>
      <c r="O135" s="36">
        <v>1</v>
      </c>
      <c r="P135" s="31">
        <v>60</v>
      </c>
      <c r="Q135" s="38"/>
      <c r="R135" s="38"/>
      <c r="T135">
        <v>1</v>
      </c>
      <c r="U135" s="2" t="s">
        <v>692</v>
      </c>
      <c r="AF135" s="13"/>
    </row>
    <row r="136" spans="1:21" ht="12.75">
      <c r="A136" t="s">
        <v>686</v>
      </c>
      <c r="C136" s="1" t="s">
        <v>230</v>
      </c>
      <c r="D136" s="1" t="s">
        <v>124</v>
      </c>
      <c r="E136" s="1" t="s">
        <v>646</v>
      </c>
      <c r="F136" s="1"/>
      <c r="G136" s="1" t="s">
        <v>647</v>
      </c>
      <c r="H136" s="1" t="s">
        <v>648</v>
      </c>
      <c r="I136" s="1" t="s">
        <v>642</v>
      </c>
      <c r="J136" s="1" t="s">
        <v>20</v>
      </c>
      <c r="L136" s="1" t="s">
        <v>649</v>
      </c>
      <c r="M136" s="1"/>
      <c r="N136" s="22" t="s">
        <v>1112</v>
      </c>
      <c r="O136" s="34"/>
      <c r="P136" s="20"/>
      <c r="Q136" s="34"/>
      <c r="R136" s="34"/>
      <c r="S136" s="20"/>
      <c r="T136" s="1">
        <v>1</v>
      </c>
      <c r="U136" s="2" t="s">
        <v>650</v>
      </c>
    </row>
    <row r="137" spans="1:31" ht="12.75">
      <c r="A137" t="s">
        <v>687</v>
      </c>
      <c r="C137" s="1" t="s">
        <v>1</v>
      </c>
      <c r="D137" s="1" t="s">
        <v>99</v>
      </c>
      <c r="E137" s="1" t="s">
        <v>447</v>
      </c>
      <c r="F137" s="1"/>
      <c r="G137" s="1" t="s">
        <v>448</v>
      </c>
      <c r="H137" s="1" t="s">
        <v>449</v>
      </c>
      <c r="J137" s="1" t="s">
        <v>281</v>
      </c>
      <c r="L137" s="1" t="s">
        <v>450</v>
      </c>
      <c r="M137" s="1"/>
      <c r="N137" s="20"/>
      <c r="O137" s="35">
        <v>2</v>
      </c>
      <c r="P137" s="32">
        <f>110+10</f>
        <v>120</v>
      </c>
      <c r="Q137" s="35"/>
      <c r="R137" s="35"/>
      <c r="S137" s="32"/>
      <c r="T137" s="1">
        <v>1</v>
      </c>
      <c r="W137" s="1" t="s">
        <v>451</v>
      </c>
      <c r="Y137" s="1" t="s">
        <v>452</v>
      </c>
      <c r="AB137" s="1" t="s">
        <v>61</v>
      </c>
      <c r="AD137" s="1" t="s">
        <v>748</v>
      </c>
      <c r="AE137" s="2" t="s">
        <v>453</v>
      </c>
    </row>
    <row r="138" spans="1:32" ht="12.75">
      <c r="A138" t="s">
        <v>687</v>
      </c>
      <c r="C138" s="1" t="s">
        <v>64</v>
      </c>
      <c r="E138" s="1" t="s">
        <v>454</v>
      </c>
      <c r="F138" s="1">
        <v>1</v>
      </c>
      <c r="G138" s="1" t="s">
        <v>455</v>
      </c>
      <c r="H138" s="1" t="s">
        <v>356</v>
      </c>
      <c r="J138" s="1" t="s">
        <v>412</v>
      </c>
      <c r="L138" s="1"/>
      <c r="M138" s="1"/>
      <c r="N138" s="20"/>
      <c r="O138" s="34"/>
      <c r="P138" s="20"/>
      <c r="Q138" s="34"/>
      <c r="R138" s="34"/>
      <c r="S138" s="20"/>
      <c r="T138" s="1"/>
      <c r="AF138" s="13"/>
    </row>
    <row r="139" spans="1:20" ht="12.75">
      <c r="A139" t="s">
        <v>687</v>
      </c>
      <c r="C139" s="1" t="s">
        <v>456</v>
      </c>
      <c r="D139" s="1" t="s">
        <v>55</v>
      </c>
      <c r="E139" s="1" t="s">
        <v>457</v>
      </c>
      <c r="F139" s="1">
        <v>1</v>
      </c>
      <c r="G139" s="1" t="s">
        <v>458</v>
      </c>
      <c r="H139" s="1" t="s">
        <v>459</v>
      </c>
      <c r="J139" s="1" t="s">
        <v>95</v>
      </c>
      <c r="L139" s="1" t="s">
        <v>460</v>
      </c>
      <c r="M139" s="1"/>
      <c r="N139" s="20"/>
      <c r="O139" s="34">
        <v>1</v>
      </c>
      <c r="P139" s="32">
        <v>60</v>
      </c>
      <c r="Q139" s="38"/>
      <c r="R139" s="38"/>
      <c r="S139" s="31"/>
      <c r="T139" s="1"/>
    </row>
    <row r="140" spans="1:30" s="13" customFormat="1" ht="12.75">
      <c r="A140" s="13" t="s">
        <v>687</v>
      </c>
      <c r="B140" s="14"/>
      <c r="C140" s="15" t="s">
        <v>0</v>
      </c>
      <c r="D140" s="15" t="s">
        <v>176</v>
      </c>
      <c r="E140" s="15" t="s">
        <v>461</v>
      </c>
      <c r="F140" s="15">
        <v>1</v>
      </c>
      <c r="G140" s="15"/>
      <c r="H140" s="13" t="s">
        <v>837</v>
      </c>
      <c r="I140" s="13" t="s">
        <v>838</v>
      </c>
      <c r="J140" s="13" t="s">
        <v>839</v>
      </c>
      <c r="K140" s="15" t="s">
        <v>31</v>
      </c>
      <c r="L140" s="15" t="s">
        <v>749</v>
      </c>
      <c r="M140" s="15"/>
      <c r="N140" s="24"/>
      <c r="O140" s="41"/>
      <c r="P140" s="24"/>
      <c r="Q140" s="41"/>
      <c r="R140" s="41"/>
      <c r="S140" s="24"/>
      <c r="T140" s="15"/>
      <c r="W140" s="15" t="s">
        <v>462</v>
      </c>
      <c r="X140" s="15" t="s">
        <v>463</v>
      </c>
      <c r="Y140" s="15" t="s">
        <v>737</v>
      </c>
      <c r="Z140" s="15" t="s">
        <v>464</v>
      </c>
      <c r="AA140" s="15" t="s">
        <v>465</v>
      </c>
      <c r="AB140" s="15" t="s">
        <v>466</v>
      </c>
      <c r="AC140" s="15" t="s">
        <v>31</v>
      </c>
      <c r="AD140" s="15" t="s">
        <v>749</v>
      </c>
    </row>
    <row r="141" spans="1:31" ht="12.75">
      <c r="A141" t="s">
        <v>687</v>
      </c>
      <c r="C141" s="1" t="s">
        <v>206</v>
      </c>
      <c r="E141" s="1" t="s">
        <v>467</v>
      </c>
      <c r="F141" s="1"/>
      <c r="G141" s="1" t="s">
        <v>468</v>
      </c>
      <c r="H141" s="1" t="s">
        <v>469</v>
      </c>
      <c r="J141" s="1" t="s">
        <v>470</v>
      </c>
      <c r="K141" s="1" t="s">
        <v>405</v>
      </c>
      <c r="L141" s="1" t="s">
        <v>840</v>
      </c>
      <c r="M141" s="1">
        <v>1</v>
      </c>
      <c r="N141" s="32">
        <v>85</v>
      </c>
      <c r="O141" s="34">
        <v>1</v>
      </c>
      <c r="P141" s="32">
        <v>60</v>
      </c>
      <c r="Q141" s="38"/>
      <c r="R141" s="38"/>
      <c r="S141" s="31"/>
      <c r="T141" s="1">
        <v>1</v>
      </c>
      <c r="U141" s="2" t="s">
        <v>471</v>
      </c>
      <c r="W141" t="s">
        <v>1075</v>
      </c>
      <c r="Y141" t="s">
        <v>1076</v>
      </c>
      <c r="Z141" t="s">
        <v>1077</v>
      </c>
      <c r="AA141" t="s">
        <v>1078</v>
      </c>
      <c r="AC141" t="s">
        <v>405</v>
      </c>
      <c r="AD141" s="1" t="s">
        <v>1079</v>
      </c>
      <c r="AE141" s="2" t="s">
        <v>996</v>
      </c>
    </row>
    <row r="142" spans="1:32" ht="12.75">
      <c r="A142" t="s">
        <v>687</v>
      </c>
      <c r="C142" s="1" t="s">
        <v>472</v>
      </c>
      <c r="D142" s="1" t="s">
        <v>161</v>
      </c>
      <c r="E142" s="1" t="s">
        <v>473</v>
      </c>
      <c r="F142" s="1"/>
      <c r="G142" s="1" t="s">
        <v>474</v>
      </c>
      <c r="H142" s="1" t="s">
        <v>475</v>
      </c>
      <c r="J142" s="1" t="s">
        <v>20</v>
      </c>
      <c r="L142" s="1" t="s">
        <v>750</v>
      </c>
      <c r="M142" s="1">
        <v>1</v>
      </c>
      <c r="N142" s="32">
        <v>85</v>
      </c>
      <c r="O142" s="34">
        <v>1</v>
      </c>
      <c r="P142" s="32">
        <v>60</v>
      </c>
      <c r="Q142" s="34"/>
      <c r="R142" s="34"/>
      <c r="S142" s="20"/>
      <c r="T142" s="1">
        <v>1</v>
      </c>
      <c r="U142" s="2" t="s">
        <v>476</v>
      </c>
      <c r="W142" s="1" t="s">
        <v>477</v>
      </c>
      <c r="X142" s="1" t="s">
        <v>283</v>
      </c>
      <c r="Y142" s="1" t="s">
        <v>478</v>
      </c>
      <c r="Z142" s="1" t="s">
        <v>475</v>
      </c>
      <c r="AB142" s="1" t="s">
        <v>20</v>
      </c>
      <c r="AD142" s="1" t="s">
        <v>750</v>
      </c>
      <c r="AE142" s="2" t="s">
        <v>479</v>
      </c>
      <c r="AF142" t="s">
        <v>1159</v>
      </c>
    </row>
    <row r="143" spans="1:32" s="13" customFormat="1" ht="12.75">
      <c r="A143" s="13" t="s">
        <v>687</v>
      </c>
      <c r="B143" s="14"/>
      <c r="C143" s="15" t="s">
        <v>584</v>
      </c>
      <c r="D143" s="15" t="s">
        <v>57</v>
      </c>
      <c r="E143" s="15" t="s">
        <v>480</v>
      </c>
      <c r="F143" s="15">
        <v>1</v>
      </c>
      <c r="G143" s="15" t="s">
        <v>585</v>
      </c>
      <c r="H143" s="15" t="s">
        <v>586</v>
      </c>
      <c r="I143" s="15" t="s">
        <v>587</v>
      </c>
      <c r="J143" s="15" t="s">
        <v>588</v>
      </c>
      <c r="K143" s="15" t="s">
        <v>31</v>
      </c>
      <c r="L143" s="15" t="s">
        <v>841</v>
      </c>
      <c r="M143" s="15"/>
      <c r="N143" s="24"/>
      <c r="O143" s="41"/>
      <c r="P143" s="24"/>
      <c r="Q143" s="41"/>
      <c r="R143" s="41"/>
      <c r="S143" s="24"/>
      <c r="T143" s="15"/>
      <c r="AF143" s="16"/>
    </row>
    <row r="144" spans="1:31" ht="12.75">
      <c r="A144" t="s">
        <v>687</v>
      </c>
      <c r="C144" s="1" t="s">
        <v>1</v>
      </c>
      <c r="D144" s="1" t="s">
        <v>124</v>
      </c>
      <c r="E144" s="1" t="s">
        <v>480</v>
      </c>
      <c r="F144" s="1">
        <v>1</v>
      </c>
      <c r="G144" s="1" t="s">
        <v>481</v>
      </c>
      <c r="H144" s="1" t="s">
        <v>482</v>
      </c>
      <c r="J144" s="1" t="s">
        <v>483</v>
      </c>
      <c r="T144">
        <v>1</v>
      </c>
      <c r="AE144" s="2" t="s">
        <v>1014</v>
      </c>
    </row>
    <row r="145" spans="1:32" ht="12.75">
      <c r="A145" t="s">
        <v>686</v>
      </c>
      <c r="C145" s="1" t="s">
        <v>54</v>
      </c>
      <c r="D145" s="1" t="s">
        <v>161</v>
      </c>
      <c r="E145" s="1" t="s">
        <v>480</v>
      </c>
      <c r="F145" s="1">
        <v>1</v>
      </c>
      <c r="G145" s="1" t="s">
        <v>661</v>
      </c>
      <c r="H145" s="1" t="s">
        <v>662</v>
      </c>
      <c r="J145" s="1" t="s">
        <v>483</v>
      </c>
      <c r="L145" s="1" t="s">
        <v>663</v>
      </c>
      <c r="M145" s="1"/>
      <c r="N145" s="22" t="s">
        <v>1113</v>
      </c>
      <c r="O145" s="34"/>
      <c r="P145" s="20"/>
      <c r="Q145" s="34"/>
      <c r="R145" s="34"/>
      <c r="S145" s="20"/>
      <c r="T145" s="1"/>
      <c r="U145" s="1"/>
      <c r="Y145" s="1" t="s">
        <v>483</v>
      </c>
      <c r="AD145" s="1" t="s">
        <v>664</v>
      </c>
      <c r="AF145" s="13"/>
    </row>
    <row r="146" spans="1:32" ht="12.75">
      <c r="A146" t="s">
        <v>687</v>
      </c>
      <c r="C146" t="s">
        <v>952</v>
      </c>
      <c r="D146" s="1"/>
      <c r="E146" t="s">
        <v>480</v>
      </c>
      <c r="F146" s="1"/>
      <c r="G146" s="1"/>
      <c r="H146" s="1"/>
      <c r="J146" s="1"/>
      <c r="L146" s="1"/>
      <c r="M146" s="1">
        <v>1</v>
      </c>
      <c r="N146" s="32">
        <v>85</v>
      </c>
      <c r="O146" s="34">
        <v>1</v>
      </c>
      <c r="P146" s="32">
        <v>60</v>
      </c>
      <c r="Q146" s="35"/>
      <c r="R146" s="35"/>
      <c r="S146" s="32"/>
      <c r="T146" s="1">
        <v>1</v>
      </c>
      <c r="U146" s="2" t="s">
        <v>1005</v>
      </c>
      <c r="W146" t="s">
        <v>953</v>
      </c>
      <c r="Y146" s="1"/>
      <c r="AD146" s="1"/>
      <c r="AF146" s="13"/>
    </row>
    <row r="147" spans="1:21" ht="12.75">
      <c r="A147" t="s">
        <v>687</v>
      </c>
      <c r="C147" s="1" t="s">
        <v>1</v>
      </c>
      <c r="D147" s="1" t="s">
        <v>124</v>
      </c>
      <c r="E147" s="1" t="s">
        <v>484</v>
      </c>
      <c r="F147" s="1"/>
      <c r="G147" t="s">
        <v>845</v>
      </c>
      <c r="H147" s="1"/>
      <c r="I147" t="s">
        <v>844</v>
      </c>
      <c r="J147" t="s">
        <v>843</v>
      </c>
      <c r="L147" s="1" t="s">
        <v>842</v>
      </c>
      <c r="M147" s="1"/>
      <c r="N147" s="20"/>
      <c r="O147" s="34">
        <v>2</v>
      </c>
      <c r="P147" s="32">
        <f>110+10</f>
        <v>120</v>
      </c>
      <c r="Q147" s="35"/>
      <c r="R147" s="35"/>
      <c r="S147" s="32"/>
      <c r="T147" s="1">
        <v>1</v>
      </c>
      <c r="U147" s="2" t="s">
        <v>727</v>
      </c>
    </row>
    <row r="148" spans="1:32" ht="12.75">
      <c r="A148" t="s">
        <v>687</v>
      </c>
      <c r="C148" s="1" t="s">
        <v>123</v>
      </c>
      <c r="D148" s="1" t="s">
        <v>540</v>
      </c>
      <c r="E148" s="1" t="s">
        <v>541</v>
      </c>
      <c r="F148" s="1"/>
      <c r="G148" s="1" t="s">
        <v>542</v>
      </c>
      <c r="I148" s="1" t="s">
        <v>228</v>
      </c>
      <c r="J148" s="1" t="s">
        <v>543</v>
      </c>
      <c r="L148" s="1" t="s">
        <v>544</v>
      </c>
      <c r="M148" s="1"/>
      <c r="N148" s="22" t="s">
        <v>1112</v>
      </c>
      <c r="O148" s="34"/>
      <c r="P148" s="20"/>
      <c r="Q148" s="34"/>
      <c r="R148" s="34"/>
      <c r="S148" s="20"/>
      <c r="T148" s="1">
        <v>1</v>
      </c>
      <c r="U148" s="1"/>
      <c r="W148" s="1"/>
      <c r="X148" s="1"/>
      <c r="Y148" s="1"/>
      <c r="AB148" s="1"/>
      <c r="AC148" s="1"/>
      <c r="AE148" s="2" t="s">
        <v>972</v>
      </c>
      <c r="AF148" s="13"/>
    </row>
    <row r="149" spans="1:32" ht="12.75">
      <c r="A149" t="s">
        <v>686</v>
      </c>
      <c r="C149" t="s">
        <v>91</v>
      </c>
      <c r="D149" s="1"/>
      <c r="E149" t="s">
        <v>903</v>
      </c>
      <c r="F149" s="1"/>
      <c r="G149" t="s">
        <v>904</v>
      </c>
      <c r="H149" t="s">
        <v>905</v>
      </c>
      <c r="I149" t="s">
        <v>906</v>
      </c>
      <c r="J149" t="s">
        <v>907</v>
      </c>
      <c r="L149" t="s">
        <v>908</v>
      </c>
      <c r="N149" s="22" t="s">
        <v>1113</v>
      </c>
      <c r="T149">
        <v>1</v>
      </c>
      <c r="U149" s="1"/>
      <c r="W149" t="s">
        <v>909</v>
      </c>
      <c r="X149" t="s">
        <v>765</v>
      </c>
      <c r="Y149" t="s">
        <v>910</v>
      </c>
      <c r="Z149" t="s">
        <v>184</v>
      </c>
      <c r="AB149" t="s">
        <v>907</v>
      </c>
      <c r="AC149" s="1"/>
      <c r="AD149" t="s">
        <v>911</v>
      </c>
      <c r="AE149" s="2" t="s">
        <v>912</v>
      </c>
      <c r="AF149" s="16"/>
    </row>
    <row r="150" spans="1:32" ht="12.75">
      <c r="A150" t="s">
        <v>687</v>
      </c>
      <c r="C150" s="1" t="s">
        <v>115</v>
      </c>
      <c r="D150" s="1" t="s">
        <v>438</v>
      </c>
      <c r="E150" s="1" t="s">
        <v>485</v>
      </c>
      <c r="F150" s="1">
        <v>1</v>
      </c>
      <c r="G150" s="1" t="s">
        <v>486</v>
      </c>
      <c r="H150" s="1" t="s">
        <v>118</v>
      </c>
      <c r="J150" s="1" t="s">
        <v>20</v>
      </c>
      <c r="L150" s="1" t="s">
        <v>846</v>
      </c>
      <c r="M150" s="1">
        <v>1</v>
      </c>
      <c r="N150" s="32">
        <v>85</v>
      </c>
      <c r="O150" s="34">
        <v>2</v>
      </c>
      <c r="P150" s="32">
        <f>110+10</f>
        <v>120</v>
      </c>
      <c r="Q150" s="35"/>
      <c r="R150" s="35"/>
      <c r="S150" s="32"/>
      <c r="T150" s="1">
        <v>1</v>
      </c>
      <c r="W150" s="1" t="s">
        <v>487</v>
      </c>
      <c r="X150" s="1" t="s">
        <v>336</v>
      </c>
      <c r="Y150" s="1" t="s">
        <v>488</v>
      </c>
      <c r="Z150" s="1" t="s">
        <v>489</v>
      </c>
      <c r="AA150" s="1" t="s">
        <v>490</v>
      </c>
      <c r="AB150" s="1" t="s">
        <v>132</v>
      </c>
      <c r="AD150" s="1" t="s">
        <v>491</v>
      </c>
      <c r="AE150" s="2" t="s">
        <v>1034</v>
      </c>
      <c r="AF150" s="13"/>
    </row>
    <row r="151" spans="1:32" s="13" customFormat="1" ht="12.75">
      <c r="A151" s="13" t="s">
        <v>686</v>
      </c>
      <c r="B151" s="14"/>
      <c r="C151" s="15" t="s">
        <v>665</v>
      </c>
      <c r="D151" s="15" t="s">
        <v>666</v>
      </c>
      <c r="E151" s="15" t="s">
        <v>667</v>
      </c>
      <c r="F151" s="15">
        <v>1</v>
      </c>
      <c r="N151" s="23"/>
      <c r="O151" s="37"/>
      <c r="P151" s="23"/>
      <c r="Q151" s="37"/>
      <c r="R151" s="37"/>
      <c r="S151" s="23"/>
      <c r="AF151"/>
    </row>
    <row r="152" spans="1:31" s="16" customFormat="1" ht="12.75">
      <c r="A152" s="16" t="s">
        <v>687</v>
      </c>
      <c r="B152" s="17"/>
      <c r="C152" s="16" t="s">
        <v>558</v>
      </c>
      <c r="D152" s="12"/>
      <c r="E152" s="16" t="s">
        <v>990</v>
      </c>
      <c r="F152" s="12"/>
      <c r="M152" s="1">
        <v>1</v>
      </c>
      <c r="N152" s="32">
        <v>85</v>
      </c>
      <c r="O152" s="35">
        <v>1</v>
      </c>
      <c r="P152" s="32">
        <v>60</v>
      </c>
      <c r="Q152" s="35"/>
      <c r="R152" s="35"/>
      <c r="S152" s="25"/>
      <c r="T152" s="16">
        <v>1</v>
      </c>
      <c r="AE152" s="4" t="s">
        <v>1026</v>
      </c>
    </row>
    <row r="153" spans="1:32" s="13" customFormat="1" ht="12.75">
      <c r="A153" s="13" t="s">
        <v>687</v>
      </c>
      <c r="B153" s="14"/>
      <c r="C153" s="15" t="s">
        <v>492</v>
      </c>
      <c r="D153" s="15" t="s">
        <v>493</v>
      </c>
      <c r="E153" s="15" t="s">
        <v>494</v>
      </c>
      <c r="F153" s="15">
        <v>1</v>
      </c>
      <c r="G153" s="15" t="s">
        <v>495</v>
      </c>
      <c r="J153" s="15" t="s">
        <v>496</v>
      </c>
      <c r="K153" s="15" t="s">
        <v>497</v>
      </c>
      <c r="N153" s="23"/>
      <c r="O153" s="37"/>
      <c r="P153" s="23"/>
      <c r="Q153" s="37"/>
      <c r="R153" s="37"/>
      <c r="S153" s="23"/>
      <c r="AF153"/>
    </row>
    <row r="154" spans="1:31" ht="12.75">
      <c r="A154" t="s">
        <v>686</v>
      </c>
      <c r="C154" t="s">
        <v>384</v>
      </c>
      <c r="D154" s="1"/>
      <c r="E154" t="s">
        <v>494</v>
      </c>
      <c r="F154" s="1"/>
      <c r="G154" t="s">
        <v>913</v>
      </c>
      <c r="H154" t="s">
        <v>914</v>
      </c>
      <c r="I154" t="s">
        <v>524</v>
      </c>
      <c r="J154" t="s">
        <v>132</v>
      </c>
      <c r="K154" s="1"/>
      <c r="L154" t="s">
        <v>1111</v>
      </c>
      <c r="N154" s="22" t="s">
        <v>1113</v>
      </c>
      <c r="T154">
        <v>1</v>
      </c>
      <c r="Y154" s="12" t="s">
        <v>236</v>
      </c>
      <c r="Z154" s="12" t="s">
        <v>237</v>
      </c>
      <c r="AA154" s="12" t="s">
        <v>238</v>
      </c>
      <c r="AB154" s="12" t="s">
        <v>132</v>
      </c>
      <c r="AD154" t="s">
        <v>916</v>
      </c>
      <c r="AE154" s="2" t="s">
        <v>915</v>
      </c>
    </row>
    <row r="155" spans="1:32" s="13" customFormat="1" ht="12.75">
      <c r="A155" s="13" t="s">
        <v>687</v>
      </c>
      <c r="B155" s="14"/>
      <c r="C155" s="15" t="s">
        <v>498</v>
      </c>
      <c r="D155" s="15" t="s">
        <v>110</v>
      </c>
      <c r="E155" s="15" t="s">
        <v>499</v>
      </c>
      <c r="F155" s="15">
        <v>1</v>
      </c>
      <c r="G155" s="15" t="s">
        <v>500</v>
      </c>
      <c r="J155" s="15" t="s">
        <v>501</v>
      </c>
      <c r="N155" s="23"/>
      <c r="O155" s="37"/>
      <c r="P155" s="23"/>
      <c r="Q155" s="37"/>
      <c r="R155" s="37"/>
      <c r="S155" s="23"/>
      <c r="AF155"/>
    </row>
    <row r="156" spans="1:21" ht="12.75">
      <c r="A156" t="s">
        <v>687</v>
      </c>
      <c r="C156" s="1" t="s">
        <v>123</v>
      </c>
      <c r="D156" s="1" t="s">
        <v>55</v>
      </c>
      <c r="E156" s="1" t="s">
        <v>502</v>
      </c>
      <c r="F156" s="1"/>
      <c r="G156" t="s">
        <v>776</v>
      </c>
      <c r="H156" t="s">
        <v>775</v>
      </c>
      <c r="J156" s="1" t="s">
        <v>20</v>
      </c>
      <c r="L156" t="s">
        <v>777</v>
      </c>
      <c r="N156" s="22" t="s">
        <v>1113</v>
      </c>
      <c r="T156">
        <v>1</v>
      </c>
      <c r="U156" s="2" t="s">
        <v>778</v>
      </c>
    </row>
    <row r="157" spans="1:32" ht="12.75">
      <c r="A157" t="s">
        <v>687</v>
      </c>
      <c r="C157" s="1" t="s">
        <v>123</v>
      </c>
      <c r="D157" s="1" t="s">
        <v>135</v>
      </c>
      <c r="E157" s="1" t="s">
        <v>504</v>
      </c>
      <c r="F157" s="1"/>
      <c r="G157" t="s">
        <v>847</v>
      </c>
      <c r="H157" t="s">
        <v>848</v>
      </c>
      <c r="J157" t="s">
        <v>767</v>
      </c>
      <c r="L157" t="s">
        <v>849</v>
      </c>
      <c r="M157">
        <v>1</v>
      </c>
      <c r="N157" s="31">
        <v>85</v>
      </c>
      <c r="O157" s="38">
        <v>2</v>
      </c>
      <c r="P157" s="31">
        <v>120</v>
      </c>
      <c r="Q157" s="38"/>
      <c r="R157" s="38"/>
      <c r="S157" s="31"/>
      <c r="T157">
        <v>1</v>
      </c>
      <c r="U157" s="2" t="s">
        <v>715</v>
      </c>
      <c r="AF157" s="13"/>
    </row>
    <row r="158" spans="1:21" ht="12.75">
      <c r="A158" t="s">
        <v>687</v>
      </c>
      <c r="B158" s="3" t="s">
        <v>693</v>
      </c>
      <c r="C158" t="s">
        <v>115</v>
      </c>
      <c r="D158" s="1"/>
      <c r="E158" t="s">
        <v>719</v>
      </c>
      <c r="G158" s="1"/>
      <c r="H158" s="1"/>
      <c r="U158" s="2"/>
    </row>
    <row r="159" spans="1:32" s="16" customFormat="1" ht="12.75">
      <c r="A159" s="16" t="s">
        <v>687</v>
      </c>
      <c r="B159" s="17"/>
      <c r="C159" s="12" t="s">
        <v>128</v>
      </c>
      <c r="D159" s="12" t="s">
        <v>505</v>
      </c>
      <c r="E159" s="12" t="s">
        <v>506</v>
      </c>
      <c r="F159" s="12">
        <v>1</v>
      </c>
      <c r="G159" s="12" t="s">
        <v>507</v>
      </c>
      <c r="H159" s="12" t="s">
        <v>508</v>
      </c>
      <c r="I159" s="12" t="s">
        <v>509</v>
      </c>
      <c r="J159" s="12" t="s">
        <v>422</v>
      </c>
      <c r="L159" s="12" t="s">
        <v>510</v>
      </c>
      <c r="M159" s="12"/>
      <c r="N159" s="26"/>
      <c r="O159" s="39"/>
      <c r="P159" s="26"/>
      <c r="Q159" s="39"/>
      <c r="R159" s="39"/>
      <c r="S159" s="26"/>
      <c r="T159" s="12">
        <v>1</v>
      </c>
      <c r="W159" s="12" t="s">
        <v>97</v>
      </c>
      <c r="X159" s="12" t="s">
        <v>45</v>
      </c>
      <c r="Y159" s="12" t="s">
        <v>511</v>
      </c>
      <c r="AB159" s="12" t="s">
        <v>61</v>
      </c>
      <c r="AD159" s="12" t="s">
        <v>512</v>
      </c>
      <c r="AE159" s="4" t="s">
        <v>1020</v>
      </c>
      <c r="AF159"/>
    </row>
    <row r="160" spans="1:32" ht="12.75">
      <c r="A160" t="s">
        <v>687</v>
      </c>
      <c r="C160" s="1" t="s">
        <v>513</v>
      </c>
      <c r="D160" t="s">
        <v>329</v>
      </c>
      <c r="E160" s="1" t="s">
        <v>514</v>
      </c>
      <c r="F160" s="1">
        <v>1</v>
      </c>
      <c r="G160" s="1" t="s">
        <v>515</v>
      </c>
      <c r="H160" s="1" t="s">
        <v>516</v>
      </c>
      <c r="J160" s="1" t="s">
        <v>517</v>
      </c>
      <c r="L160" s="1" t="s">
        <v>850</v>
      </c>
      <c r="M160" s="1">
        <v>1</v>
      </c>
      <c r="N160" s="32">
        <v>85</v>
      </c>
      <c r="O160" s="34">
        <v>1</v>
      </c>
      <c r="P160" s="32">
        <v>60</v>
      </c>
      <c r="Q160" s="35"/>
      <c r="R160" s="35"/>
      <c r="S160" s="32"/>
      <c r="T160" s="1"/>
      <c r="U160" s="2" t="s">
        <v>1134</v>
      </c>
      <c r="V160" t="s">
        <v>1135</v>
      </c>
      <c r="AF160" s="7"/>
    </row>
    <row r="161" spans="1:30" ht="12.75">
      <c r="A161" t="s">
        <v>686</v>
      </c>
      <c r="C161" s="1" t="s">
        <v>54</v>
      </c>
      <c r="D161" s="1" t="s">
        <v>124</v>
      </c>
      <c r="E161" s="1" t="s">
        <v>514</v>
      </c>
      <c r="F161" s="1"/>
      <c r="G161" s="1" t="s">
        <v>608</v>
      </c>
      <c r="H161" s="1" t="s">
        <v>609</v>
      </c>
      <c r="J161" s="1" t="s">
        <v>20</v>
      </c>
      <c r="L161" s="1" t="s">
        <v>610</v>
      </c>
      <c r="M161" s="1"/>
      <c r="N161" s="20"/>
      <c r="O161" s="34"/>
      <c r="P161" s="20"/>
      <c r="Q161" s="34"/>
      <c r="R161" s="34"/>
      <c r="S161" s="20"/>
      <c r="T161" s="1">
        <v>1</v>
      </c>
      <c r="U161" s="2" t="s">
        <v>995</v>
      </c>
      <c r="X161" s="1" t="s">
        <v>611</v>
      </c>
      <c r="Y161" s="1" t="s">
        <v>612</v>
      </c>
      <c r="AB161" s="1" t="s">
        <v>95</v>
      </c>
      <c r="AD161" s="1" t="s">
        <v>613</v>
      </c>
    </row>
    <row r="162" spans="1:32" s="13" customFormat="1" ht="12.75">
      <c r="A162" s="13" t="s">
        <v>687</v>
      </c>
      <c r="B162" s="14"/>
      <c r="C162" s="15" t="s">
        <v>0</v>
      </c>
      <c r="D162" s="15" t="s">
        <v>296</v>
      </c>
      <c r="E162" s="15" t="s">
        <v>518</v>
      </c>
      <c r="F162" s="15">
        <v>1</v>
      </c>
      <c r="G162" s="15" t="s">
        <v>519</v>
      </c>
      <c r="H162" s="15" t="s">
        <v>520</v>
      </c>
      <c r="I162" s="13" t="s">
        <v>851</v>
      </c>
      <c r="J162" s="13" t="s">
        <v>852</v>
      </c>
      <c r="N162" s="23"/>
      <c r="O162" s="37"/>
      <c r="P162" s="23"/>
      <c r="Q162" s="37"/>
      <c r="R162" s="37"/>
      <c r="S162" s="23"/>
      <c r="AF162"/>
    </row>
    <row r="163" spans="1:31" ht="12.75">
      <c r="A163" t="s">
        <v>686</v>
      </c>
      <c r="C163" s="1" t="s">
        <v>651</v>
      </c>
      <c r="D163" s="1" t="s">
        <v>266</v>
      </c>
      <c r="E163" s="1" t="s">
        <v>652</v>
      </c>
      <c r="F163" s="1"/>
      <c r="G163" s="1" t="s">
        <v>653</v>
      </c>
      <c r="H163" s="1" t="s">
        <v>654</v>
      </c>
      <c r="I163" s="1" t="s">
        <v>184</v>
      </c>
      <c r="J163" s="1" t="s">
        <v>20</v>
      </c>
      <c r="L163" s="1" t="s">
        <v>655</v>
      </c>
      <c r="M163" s="1"/>
      <c r="N163" s="20"/>
      <c r="O163" s="34"/>
      <c r="P163" s="20"/>
      <c r="Q163" s="34"/>
      <c r="R163" s="34"/>
      <c r="S163" s="20"/>
      <c r="T163" s="1">
        <v>1</v>
      </c>
      <c r="W163" s="1" t="s">
        <v>656</v>
      </c>
      <c r="X163" s="1" t="s">
        <v>283</v>
      </c>
      <c r="Y163" s="1" t="s">
        <v>657</v>
      </c>
      <c r="Z163" s="1" t="s">
        <v>658</v>
      </c>
      <c r="AB163" s="1" t="s">
        <v>659</v>
      </c>
      <c r="AD163" s="1" t="s">
        <v>660</v>
      </c>
      <c r="AE163" s="2" t="s">
        <v>690</v>
      </c>
    </row>
    <row r="164" spans="1:32" s="13" customFormat="1" ht="12.75">
      <c r="A164" s="13" t="s">
        <v>687</v>
      </c>
      <c r="B164" s="14"/>
      <c r="C164" s="15" t="s">
        <v>521</v>
      </c>
      <c r="D164" s="15" t="s">
        <v>161</v>
      </c>
      <c r="E164" s="15" t="s">
        <v>522</v>
      </c>
      <c r="F164" s="15"/>
      <c r="G164" s="15" t="s">
        <v>523</v>
      </c>
      <c r="H164" s="15" t="s">
        <v>524</v>
      </c>
      <c r="J164" s="15" t="s">
        <v>132</v>
      </c>
      <c r="N164" s="23"/>
      <c r="O164" s="37"/>
      <c r="P164" s="23"/>
      <c r="Q164" s="37"/>
      <c r="R164" s="37"/>
      <c r="S164" s="23"/>
      <c r="AD164" s="13" t="s">
        <v>853</v>
      </c>
      <c r="AF164"/>
    </row>
    <row r="165" spans="1:20" ht="12.75">
      <c r="A165" t="s">
        <v>689</v>
      </c>
      <c r="B165" s="3">
        <v>9</v>
      </c>
      <c r="F165">
        <f>SUM(F3:F164)</f>
        <v>65</v>
      </c>
      <c r="M165">
        <f aca="true" t="shared" si="0" ref="M165:T165">SUM(M3:M164)</f>
        <v>39</v>
      </c>
      <c r="N165" s="31">
        <f t="shared" si="0"/>
        <v>3315</v>
      </c>
      <c r="O165" s="36">
        <f t="shared" si="0"/>
        <v>95</v>
      </c>
      <c r="P165" s="31">
        <f t="shared" si="0"/>
        <v>5760</v>
      </c>
      <c r="Q165" s="38"/>
      <c r="R165" s="36">
        <f t="shared" si="0"/>
        <v>2</v>
      </c>
      <c r="S165" s="31">
        <f t="shared" si="0"/>
        <v>20</v>
      </c>
      <c r="T165">
        <f t="shared" si="0"/>
        <v>109</v>
      </c>
    </row>
    <row r="166" spans="14:20" ht="12.75">
      <c r="N166" s="31">
        <f>M165*85</f>
        <v>3315</v>
      </c>
      <c r="O166" s="38"/>
      <c r="P166" s="31">
        <f>P165+N165</f>
        <v>9075</v>
      </c>
      <c r="Q166" s="38"/>
      <c r="R166" s="38"/>
      <c r="S166" s="31"/>
      <c r="T166" t="s">
        <v>1146</v>
      </c>
    </row>
    <row r="167" spans="1:21" ht="13.5" thickBot="1">
      <c r="A167" s="13" t="s">
        <v>998</v>
      </c>
      <c r="B167" t="s">
        <v>854</v>
      </c>
      <c r="N167" s="27"/>
      <c r="P167" s="48">
        <f>P166+100+50+300+300+1000</f>
        <v>10825</v>
      </c>
      <c r="Q167" s="58"/>
      <c r="R167" s="58"/>
      <c r="S167" s="48"/>
      <c r="T167" s="49" t="s">
        <v>1147</v>
      </c>
      <c r="U167" s="50"/>
    </row>
    <row r="168" spans="2:20" ht="13.5" thickTop="1">
      <c r="B168" s="5">
        <v>1</v>
      </c>
      <c r="C168" t="s">
        <v>0</v>
      </c>
      <c r="E168" t="s">
        <v>58</v>
      </c>
      <c r="G168" t="s">
        <v>855</v>
      </c>
      <c r="H168" t="s">
        <v>775</v>
      </c>
      <c r="J168" t="s">
        <v>835</v>
      </c>
      <c r="L168" t="s">
        <v>856</v>
      </c>
      <c r="P168" s="22">
        <f>T204-P167</f>
        <v>-436.1399999999994</v>
      </c>
      <c r="T168" t="s">
        <v>1145</v>
      </c>
    </row>
    <row r="169" spans="2:21" ht="12.75">
      <c r="B169" s="5">
        <v>1</v>
      </c>
      <c r="C169" t="s">
        <v>857</v>
      </c>
      <c r="E169" t="s">
        <v>92</v>
      </c>
      <c r="G169" t="s">
        <v>858</v>
      </c>
      <c r="H169" t="s">
        <v>184</v>
      </c>
      <c r="J169" t="s">
        <v>835</v>
      </c>
      <c r="L169" t="s">
        <v>859</v>
      </c>
      <c r="N169" s="22" t="s">
        <v>1166</v>
      </c>
      <c r="P169" s="22">
        <f>350+120</f>
        <v>470</v>
      </c>
      <c r="T169">
        <v>2</v>
      </c>
      <c r="U169" s="2" t="s">
        <v>1103</v>
      </c>
    </row>
    <row r="170" spans="1:21" ht="12.75">
      <c r="A170">
        <v>1</v>
      </c>
      <c r="B170" s="5">
        <v>1</v>
      </c>
      <c r="C170" t="s">
        <v>861</v>
      </c>
      <c r="E170" t="s">
        <v>860</v>
      </c>
      <c r="G170" t="s">
        <v>862</v>
      </c>
      <c r="H170" t="s">
        <v>184</v>
      </c>
      <c r="J170" t="s">
        <v>835</v>
      </c>
      <c r="L170" t="s">
        <v>863</v>
      </c>
      <c r="N170" s="63" t="s">
        <v>1169</v>
      </c>
      <c r="O170" s="64"/>
      <c r="P170" s="63">
        <f>P169+P168</f>
        <v>33.86000000000058</v>
      </c>
      <c r="T170">
        <v>1</v>
      </c>
      <c r="U170" s="2" t="s">
        <v>885</v>
      </c>
    </row>
    <row r="171" spans="1:21" ht="12.75">
      <c r="A171" s="3" t="s">
        <v>693</v>
      </c>
      <c r="B171" s="5">
        <v>1</v>
      </c>
      <c r="C171" t="s">
        <v>864</v>
      </c>
      <c r="E171" t="s">
        <v>865</v>
      </c>
      <c r="G171" t="s">
        <v>866</v>
      </c>
      <c r="H171" t="s">
        <v>867</v>
      </c>
      <c r="I171" t="s">
        <v>293</v>
      </c>
      <c r="J171" t="s">
        <v>868</v>
      </c>
      <c r="L171" t="s">
        <v>869</v>
      </c>
      <c r="U171" s="2" t="s">
        <v>886</v>
      </c>
    </row>
    <row r="172" spans="2:21" ht="12.75">
      <c r="B172" s="5">
        <v>1</v>
      </c>
      <c r="C172" t="s">
        <v>857</v>
      </c>
      <c r="E172" t="s">
        <v>1133</v>
      </c>
      <c r="T172">
        <v>1</v>
      </c>
      <c r="U172" s="2" t="s">
        <v>1136</v>
      </c>
    </row>
    <row r="173" spans="2:12" ht="12.75">
      <c r="B173" s="5">
        <v>1</v>
      </c>
      <c r="C173" t="s">
        <v>0</v>
      </c>
      <c r="E173" t="s">
        <v>252</v>
      </c>
      <c r="G173" t="s">
        <v>870</v>
      </c>
      <c r="H173" t="s">
        <v>871</v>
      </c>
      <c r="J173" t="s">
        <v>132</v>
      </c>
      <c r="L173" t="s">
        <v>872</v>
      </c>
    </row>
    <row r="174" spans="2:21" ht="12.75">
      <c r="B174" s="5">
        <v>1</v>
      </c>
      <c r="C174" t="s">
        <v>873</v>
      </c>
      <c r="E174" t="s">
        <v>1017</v>
      </c>
      <c r="G174" t="s">
        <v>874</v>
      </c>
      <c r="H174" t="s">
        <v>875</v>
      </c>
      <c r="I174" t="s">
        <v>395</v>
      </c>
      <c r="J174" t="s">
        <v>41</v>
      </c>
      <c r="L174" t="s">
        <v>876</v>
      </c>
      <c r="T174">
        <v>2</v>
      </c>
      <c r="U174" s="2" t="s">
        <v>1016</v>
      </c>
    </row>
    <row r="175" spans="2:21" ht="12.75">
      <c r="B175" s="5">
        <v>1</v>
      </c>
      <c r="C175" t="s">
        <v>864</v>
      </c>
      <c r="E175" t="s">
        <v>877</v>
      </c>
      <c r="G175" t="s">
        <v>878</v>
      </c>
      <c r="H175" t="s">
        <v>570</v>
      </c>
      <c r="J175" t="s">
        <v>41</v>
      </c>
      <c r="L175" t="s">
        <v>884</v>
      </c>
      <c r="T175">
        <v>2</v>
      </c>
      <c r="U175" s="2" t="s">
        <v>887</v>
      </c>
    </row>
    <row r="176" spans="2:21" ht="12.75">
      <c r="B176" s="5">
        <v>1</v>
      </c>
      <c r="C176" t="s">
        <v>54</v>
      </c>
      <c r="E176" t="s">
        <v>920</v>
      </c>
      <c r="G176" t="s">
        <v>921</v>
      </c>
      <c r="H176" t="s">
        <v>524</v>
      </c>
      <c r="J176" t="s">
        <v>132</v>
      </c>
      <c r="S176" s="22" t="s">
        <v>1113</v>
      </c>
      <c r="U176" s="2"/>
    </row>
    <row r="177" spans="2:21" ht="12.75">
      <c r="B177" s="5">
        <v>1</v>
      </c>
      <c r="C177" t="s">
        <v>880</v>
      </c>
      <c r="E177" t="s">
        <v>879</v>
      </c>
      <c r="G177" t="s">
        <v>1009</v>
      </c>
      <c r="H177" t="s">
        <v>942</v>
      </c>
      <c r="I177" t="s">
        <v>238</v>
      </c>
      <c r="J177" t="s">
        <v>132</v>
      </c>
      <c r="U177" s="2" t="s">
        <v>1010</v>
      </c>
    </row>
    <row r="178" spans="2:12" ht="12.75">
      <c r="B178" s="5">
        <v>1</v>
      </c>
      <c r="C178" t="s">
        <v>873</v>
      </c>
      <c r="E178" t="s">
        <v>514</v>
      </c>
      <c r="G178" t="s">
        <v>881</v>
      </c>
      <c r="H178" t="s">
        <v>882</v>
      </c>
      <c r="I178" t="s">
        <v>871</v>
      </c>
      <c r="J178" t="s">
        <v>132</v>
      </c>
      <c r="L178" t="s">
        <v>883</v>
      </c>
    </row>
    <row r="179" spans="1:20" ht="12.75">
      <c r="A179">
        <f>SUM(A168:A178)</f>
        <v>1</v>
      </c>
      <c r="B179" s="3">
        <f>SUM(B168:B178)</f>
        <v>11</v>
      </c>
      <c r="N179" s="22" t="s">
        <v>1137</v>
      </c>
      <c r="T179">
        <f>SUM(T168:T178)</f>
        <v>8</v>
      </c>
    </row>
    <row r="180" spans="14:20" ht="13.5" thickBot="1">
      <c r="N180" s="45" t="s">
        <v>1151</v>
      </c>
      <c r="O180" s="46"/>
      <c r="P180" s="45"/>
      <c r="Q180" s="46"/>
      <c r="R180" s="46"/>
      <c r="S180" s="45"/>
      <c r="T180" s="46">
        <f>T179+O165</f>
        <v>103</v>
      </c>
    </row>
    <row r="181" spans="14:21" ht="13.5" thickTop="1">
      <c r="N181" s="28">
        <v>39156</v>
      </c>
      <c r="P181" s="22">
        <v>805</v>
      </c>
      <c r="U181" t="s">
        <v>1070</v>
      </c>
    </row>
    <row r="182" spans="14:21" ht="12.75">
      <c r="N182" s="28">
        <v>39167</v>
      </c>
      <c r="P182" s="22">
        <v>150</v>
      </c>
      <c r="U182" t="s">
        <v>1070</v>
      </c>
    </row>
    <row r="183" spans="12:21" ht="12.75">
      <c r="L183">
        <f>340/250.27</f>
        <v>1.3585327845926398</v>
      </c>
      <c r="N183" s="28">
        <v>39167</v>
      </c>
      <c r="P183" s="22">
        <v>250.27</v>
      </c>
      <c r="T183" t="s">
        <v>1071</v>
      </c>
      <c r="U183" t="s">
        <v>1070</v>
      </c>
    </row>
    <row r="184" spans="14:21" ht="12.75">
      <c r="N184" s="28" t="s">
        <v>1072</v>
      </c>
      <c r="P184" s="22">
        <v>-9</v>
      </c>
      <c r="T184" s="22">
        <f>SUM(P181:P184)</f>
        <v>1196.27</v>
      </c>
      <c r="U184" t="s">
        <v>1073</v>
      </c>
    </row>
    <row r="185" spans="14:20" ht="12.75">
      <c r="N185" s="43">
        <v>39184</v>
      </c>
      <c r="P185" s="22">
        <v>285</v>
      </c>
      <c r="T185" s="22">
        <f>P185+T184</f>
        <v>1481.27</v>
      </c>
    </row>
    <row r="186" spans="14:21" ht="12.75">
      <c r="N186" s="43">
        <v>39204</v>
      </c>
      <c r="P186" s="22">
        <v>150</v>
      </c>
      <c r="T186" s="22">
        <f>P186+T185</f>
        <v>1631.27</v>
      </c>
      <c r="U186" t="s">
        <v>1083</v>
      </c>
    </row>
    <row r="187" spans="14:21" ht="12.75">
      <c r="N187" s="43">
        <v>39220</v>
      </c>
      <c r="P187" s="22">
        <v>-9.27</v>
      </c>
      <c r="T187" s="22">
        <f aca="true" t="shared" si="1" ref="T187:T207">T186+P187</f>
        <v>1622</v>
      </c>
      <c r="U187" t="s">
        <v>1102</v>
      </c>
    </row>
    <row r="188" spans="14:21" ht="12.75">
      <c r="N188" s="43">
        <v>39251</v>
      </c>
      <c r="P188" s="22">
        <v>280</v>
      </c>
      <c r="T188" s="22">
        <f t="shared" si="1"/>
        <v>1902</v>
      </c>
      <c r="U188" t="s">
        <v>1100</v>
      </c>
    </row>
    <row r="189" spans="14:21" ht="12.75">
      <c r="N189" s="43">
        <v>39254</v>
      </c>
      <c r="P189" s="22">
        <f>205+188.02</f>
        <v>393.02</v>
      </c>
      <c r="T189" s="22">
        <f t="shared" si="1"/>
        <v>2295.02</v>
      </c>
      <c r="U189" t="s">
        <v>1101</v>
      </c>
    </row>
    <row r="190" spans="14:21" ht="12.75">
      <c r="N190" s="43">
        <v>39274</v>
      </c>
      <c r="P190" s="22">
        <v>735</v>
      </c>
      <c r="T190" s="22">
        <f t="shared" si="1"/>
        <v>3030.02</v>
      </c>
      <c r="U190" t="s">
        <v>1104</v>
      </c>
    </row>
    <row r="191" spans="14:21" ht="12.75">
      <c r="N191" s="43">
        <v>39282</v>
      </c>
      <c r="P191" s="22">
        <v>495</v>
      </c>
      <c r="T191" s="22">
        <f t="shared" si="1"/>
        <v>3525.02</v>
      </c>
      <c r="U191" t="s">
        <v>1105</v>
      </c>
    </row>
    <row r="192" spans="14:20" ht="12.75">
      <c r="N192" s="43">
        <v>39285</v>
      </c>
      <c r="P192" s="22">
        <v>60</v>
      </c>
      <c r="T192" s="22">
        <f t="shared" si="1"/>
        <v>3585.02</v>
      </c>
    </row>
    <row r="193" spans="14:21" ht="12.75">
      <c r="N193" s="43">
        <v>39289</v>
      </c>
      <c r="P193" s="22">
        <v>256.64</v>
      </c>
      <c r="T193" s="22">
        <f t="shared" si="1"/>
        <v>3841.66</v>
      </c>
      <c r="U193" t="s">
        <v>1110</v>
      </c>
    </row>
    <row r="194" spans="14:20" ht="12.75">
      <c r="N194" s="43">
        <v>39297</v>
      </c>
      <c r="P194" s="22">
        <v>850</v>
      </c>
      <c r="T194" s="22">
        <f t="shared" si="1"/>
        <v>4691.66</v>
      </c>
    </row>
    <row r="195" spans="14:21" ht="12.75">
      <c r="N195" s="43">
        <v>39299</v>
      </c>
      <c r="P195" s="22">
        <v>195</v>
      </c>
      <c r="T195" s="22">
        <f t="shared" si="1"/>
        <v>4886.66</v>
      </c>
      <c r="U195" t="s">
        <v>1144</v>
      </c>
    </row>
    <row r="196" spans="14:20" ht="12.75">
      <c r="N196" s="43">
        <v>39304</v>
      </c>
      <c r="P196" s="22">
        <v>495</v>
      </c>
      <c r="T196" s="22">
        <f t="shared" si="1"/>
        <v>5381.66</v>
      </c>
    </row>
    <row r="197" spans="14:20" ht="12.75">
      <c r="N197" s="43">
        <v>39309</v>
      </c>
      <c r="P197" s="22">
        <f>140+120+145+145+60+120</f>
        <v>730</v>
      </c>
      <c r="T197" s="22">
        <f t="shared" si="1"/>
        <v>6111.66</v>
      </c>
    </row>
    <row r="198" spans="14:21" ht="12.75">
      <c r="N198" s="43">
        <v>39311</v>
      </c>
      <c r="P198" s="22">
        <f>60+145+145+60+130+300+60+300+30+100+10</f>
        <v>1340</v>
      </c>
      <c r="T198" s="22">
        <f t="shared" si="1"/>
        <v>7451.66</v>
      </c>
      <c r="U198" t="s">
        <v>1142</v>
      </c>
    </row>
    <row r="199" spans="14:20" ht="12.75">
      <c r="N199" s="43">
        <v>39316</v>
      </c>
      <c r="P199" s="22">
        <v>220</v>
      </c>
      <c r="T199" s="22">
        <f t="shared" si="1"/>
        <v>7671.66</v>
      </c>
    </row>
    <row r="200" spans="14:21" ht="12.75">
      <c r="N200" s="43">
        <v>39332</v>
      </c>
      <c r="P200" s="22">
        <v>-12.8</v>
      </c>
      <c r="T200" s="22">
        <f t="shared" si="1"/>
        <v>7658.86</v>
      </c>
      <c r="U200" t="s">
        <v>1150</v>
      </c>
    </row>
    <row r="201" spans="14:20" ht="12.75">
      <c r="N201" s="43">
        <v>39321</v>
      </c>
      <c r="P201" s="22">
        <v>265</v>
      </c>
      <c r="T201" s="22">
        <f t="shared" si="1"/>
        <v>7923.86</v>
      </c>
    </row>
    <row r="202" spans="14:20" ht="12.75">
      <c r="N202" s="43">
        <v>39322</v>
      </c>
      <c r="P202" s="22">
        <v>120</v>
      </c>
      <c r="T202" s="22">
        <f t="shared" si="1"/>
        <v>8043.86</v>
      </c>
    </row>
    <row r="203" spans="14:21" ht="12.75">
      <c r="N203" s="43">
        <v>39325</v>
      </c>
      <c r="P203" s="22">
        <f>1000+90+170+145+70+60+120</f>
        <v>1655</v>
      </c>
      <c r="T203" s="22">
        <f t="shared" si="1"/>
        <v>9698.86</v>
      </c>
      <c r="U203" t="s">
        <v>1160</v>
      </c>
    </row>
    <row r="204" spans="14:21" ht="12.75">
      <c r="N204" s="43">
        <v>39328</v>
      </c>
      <c r="P204" s="22">
        <v>690</v>
      </c>
      <c r="T204" s="22">
        <f t="shared" si="1"/>
        <v>10388.86</v>
      </c>
      <c r="U204" t="s">
        <v>1161</v>
      </c>
    </row>
    <row r="205" spans="14:21" ht="12.75">
      <c r="N205" s="43">
        <v>39325</v>
      </c>
      <c r="P205" s="22">
        <v>-3315</v>
      </c>
      <c r="T205" s="22">
        <f t="shared" si="1"/>
        <v>7073.860000000001</v>
      </c>
      <c r="U205" t="s">
        <v>1162</v>
      </c>
    </row>
    <row r="206" spans="14:21" ht="12.75">
      <c r="N206" s="43">
        <v>39325</v>
      </c>
      <c r="P206" s="22">
        <v>-6660.4</v>
      </c>
      <c r="T206" s="22">
        <f t="shared" si="1"/>
        <v>413.46000000000095</v>
      </c>
      <c r="U206" t="s">
        <v>1164</v>
      </c>
    </row>
    <row r="207" spans="14:21" ht="12.75">
      <c r="N207" s="43">
        <v>39328</v>
      </c>
      <c r="P207" s="22">
        <v>-210</v>
      </c>
      <c r="T207" s="62">
        <f t="shared" si="1"/>
        <v>203.46000000000095</v>
      </c>
      <c r="U207" t="s">
        <v>1170</v>
      </c>
    </row>
    <row r="208" spans="14:20" ht="12.75">
      <c r="N208" s="43"/>
      <c r="T208" s="22"/>
    </row>
    <row r="209" spans="14:21" ht="12.75">
      <c r="N209" s="43"/>
      <c r="P209" s="22">
        <f>1000+60+30+50+90+170+145+145+70+290+70+70+70+120+60+60+60+120+120+60</f>
        <v>2860</v>
      </c>
      <c r="T209" s="22"/>
      <c r="U209" t="s">
        <v>1163</v>
      </c>
    </row>
    <row r="210" spans="14:21" ht="12.75">
      <c r="N210" s="43"/>
      <c r="P210" s="22">
        <f>P204+P203</f>
        <v>2345</v>
      </c>
      <c r="T210" s="22"/>
      <c r="U210" t="s">
        <v>1165</v>
      </c>
    </row>
    <row r="211" spans="14:21" ht="12.75">
      <c r="N211" s="43"/>
      <c r="P211" s="65">
        <f>P209-P210</f>
        <v>515</v>
      </c>
      <c r="Q211" s="66"/>
      <c r="R211" s="66"/>
      <c r="S211" s="65"/>
      <c r="T211" s="65"/>
      <c r="U211" s="67" t="s">
        <v>1168</v>
      </c>
    </row>
    <row r="212" spans="14:21" ht="12.75">
      <c r="N212" s="43"/>
      <c r="P212" s="22">
        <v>350</v>
      </c>
      <c r="T212" s="22"/>
      <c r="U212" t="s">
        <v>1153</v>
      </c>
    </row>
    <row r="213" spans="14:21" ht="12.75">
      <c r="N213" s="43"/>
      <c r="P213" s="22">
        <v>120</v>
      </c>
      <c r="T213" s="22"/>
      <c r="U213" t="s">
        <v>1138</v>
      </c>
    </row>
    <row r="214" spans="14:21" ht="13.5" thickBot="1">
      <c r="N214" s="43"/>
      <c r="P214" s="68">
        <f>P211-P213-P212</f>
        <v>45</v>
      </c>
      <c r="Q214" s="69"/>
      <c r="R214" s="69"/>
      <c r="S214" s="68"/>
      <c r="T214" s="68"/>
      <c r="U214" s="70" t="s">
        <v>1167</v>
      </c>
    </row>
    <row r="215" spans="14:20" ht="13.5" thickTop="1">
      <c r="N215" s="43"/>
      <c r="T215" s="22"/>
    </row>
    <row r="216" spans="14:20" ht="12.75">
      <c r="N216" s="43"/>
      <c r="T216" s="22"/>
    </row>
    <row r="217" spans="14:20" ht="12.75">
      <c r="N217" s="43"/>
      <c r="T217" s="22"/>
    </row>
    <row r="218" spans="14:20" ht="12.75">
      <c r="N218" s="43"/>
      <c r="T218" s="22"/>
    </row>
    <row r="219" spans="14:20" ht="12.75">
      <c r="N219" s="43"/>
      <c r="T219" s="22"/>
    </row>
    <row r="220" spans="14:20" ht="12.75">
      <c r="N220" s="43"/>
      <c r="T220" s="47"/>
    </row>
    <row r="221" spans="14:20" ht="12.75">
      <c r="N221" s="43"/>
      <c r="T221" s="47"/>
    </row>
    <row r="222" spans="14:20" ht="12.75">
      <c r="N222" s="43"/>
      <c r="T222" s="47"/>
    </row>
    <row r="223" spans="14:20" ht="12.75">
      <c r="N223" s="43"/>
      <c r="T223" s="47"/>
    </row>
    <row r="224" spans="14:20" ht="12.75">
      <c r="N224" s="43"/>
      <c r="T224" s="47"/>
    </row>
    <row r="225" spans="14:20" ht="12.75">
      <c r="N225" s="43"/>
      <c r="T225" s="47"/>
    </row>
    <row r="226" spans="14:20" ht="12.75">
      <c r="N226" s="43"/>
      <c r="T226" s="47"/>
    </row>
    <row r="227" spans="14:20" ht="12.75">
      <c r="N227" s="43"/>
      <c r="T227" s="47"/>
    </row>
    <row r="228" spans="14:20" ht="12.75">
      <c r="N228" s="43"/>
      <c r="T228" s="36"/>
    </row>
  </sheetData>
  <sheetProtection/>
  <hyperlinks>
    <hyperlink ref="AE163" r:id="rId1" display="info@deniswood.com"/>
    <hyperlink ref="U136" r:id="rId2" display="wjquinn@gofree.indigo.ie"/>
    <hyperlink ref="U135" r:id="rId3" display="bill_quigley@unison.ie"/>
    <hyperlink ref="U99" r:id="rId4" display="johndmcnerney@msn.com"/>
    <hyperlink ref="AE94" r:id="rId5" display="don.mcentee@dublincity.ie"/>
    <hyperlink ref="U94" r:id="rId6" display="maireadonmce@eircom.net"/>
    <hyperlink ref="U77" r:id="rId7" display="jloughnane@eircom.net"/>
    <hyperlink ref="U31" r:id="rId8" display="thecruises@eircom.net"/>
    <hyperlink ref="AE23" r:id="rId9" display="clearyco@eircom.net"/>
    <hyperlink ref="AE10" r:id="rId10" display="dblair@roadstone.ie"/>
    <hyperlink ref="AE96" r:id="rId11" display="dmcgrath@engineersireland.ie"/>
    <hyperlink ref="AE3" r:id="rId12" display="jack.abell@investorsgroup.com"/>
    <hyperlink ref="AE5" r:id="rId13" display="jba@JoeAndersonRealtor.com"/>
    <hyperlink ref="AE18" r:id="rId14" display="kcaffrey@kerrycoco.ie"/>
    <hyperlink ref="AE56" r:id="rId15" display="tony.hart@louthcoco.ie"/>
    <hyperlink ref="AE60" r:id="rId16" display="dhynes@cooleydistillery.ie"/>
    <hyperlink ref="AE86" r:id="rId17" display="joe.marsa@mail.esb.ie"/>
    <hyperlink ref="AE102" r:id="rId18" display="jmitchell@johnpaulconstruction.com"/>
    <hyperlink ref="AE110" r:id="rId19" display="terrynolan@wavemaster.com"/>
    <hyperlink ref="AE115" r:id="rId20" display="sokeeffe@CelticConsultingGroup.com"/>
    <hyperlink ref="AE117" r:id="rId21" display="admin@njogorman.ie"/>
    <hyperlink ref="AE116" r:id="rId22" display="jod@rod.ie"/>
    <hyperlink ref="AE137" r:id="rId23" display="redmond@tcd.ie"/>
    <hyperlink ref="U141" r:id="rId24" display="BrianRossiter@compuserve.com"/>
    <hyperlink ref="AE142" r:id="rId25" display="cad@oraeng.ie"/>
    <hyperlink ref="U142" r:id="rId26" display="orussell@oraeng.ie"/>
    <hyperlink ref="U4" r:id="rId27" display="tony@tallrite.com"/>
    <hyperlink ref="U5" r:id="rId28" display="jba@ewol.com"/>
    <hyperlink ref="U18" r:id="rId29" display="caffreyk@eircom.net"/>
    <hyperlink ref="AE45" r:id="rId30" display="jfitzgerald@dlrcoco.ie"/>
    <hyperlink ref="U56" r:id="rId31" display="tony.hart@louthcoco.ie"/>
    <hyperlink ref="AE58" r:id="rId32" display="donal.hughes@ucd.ie"/>
    <hyperlink ref="U72" r:id="rId33" display="chriskinsella@eircom.net"/>
    <hyperlink ref="U86" r:id="rId34" display="joemarsa@eircom.net"/>
    <hyperlink ref="AE81" r:id="rId35" display="Bmadden@uprighteuro.com"/>
    <hyperlink ref="AE88" r:id="rId36" display="sam.mcalester@cdfoods.ie"/>
    <hyperlink ref="AE65" r:id="rId37" display="peter.kehoe@usa.dupont.com"/>
    <hyperlink ref="AE91" r:id="rId38" display="mcconvib@rogers.com"/>
    <hyperlink ref="U102" r:id="rId39" display="jimmymitchell@eircom.net"/>
    <hyperlink ref="U106" r:id="rId40" display="jfm2005@eircom.net"/>
    <hyperlink ref="U115" r:id="rId41" display="sokeeffe@hotmail.com"/>
    <hyperlink ref="U124" r:id="rId42" display="dtoleary@gmail.com"/>
    <hyperlink ref="U116" r:id="rId43" display="pjodonovan@iol.ie"/>
    <hyperlink ref="U161" r:id="rId44" display="kenrickwalsh@eircom.net"/>
    <hyperlink ref="U71" r:id="rId45" display="austinkinsella1@eircom.net"/>
    <hyperlink ref="U107" r:id="rId46" display="murphycj@iol.ie"/>
    <hyperlink ref="AE107" r:id="rId47" display="murphycj@iol.ie"/>
    <hyperlink ref="U32" r:id="rId48" display="hillquarter@gmail.com"/>
    <hyperlink ref="U157" r:id="rId49" display="trainorp@oceanfree.net"/>
    <hyperlink ref="U132" r:id="rId50" display="niallpelly@eircom.net"/>
    <hyperlink ref="AE71" r:id="rId51" display="austin.kinsella@itcarlow.ie"/>
    <hyperlink ref="AE129" r:id="rId52" display="peter.oneill@ucd.ie"/>
    <hyperlink ref="U16" r:id="rId53" display="mailto:mfbyrne@hotmail.com"/>
    <hyperlink ref="AE15" r:id="rId54" display="mailto:ajbyrne@pumpwatch.ie"/>
    <hyperlink ref="U59" r:id="rId55" display="jimhurley1@eircom.net"/>
    <hyperlink ref="AE112" r:id="rId56" display="mailto:brianoconnell@inverenergy.com"/>
    <hyperlink ref="U147" r:id="rId57" display="mailto:sheehyjim100@aol.com"/>
    <hyperlink ref="U3" r:id="rId58" display="jack.abell@gmail.com"/>
    <hyperlink ref="AE63" r:id="rId59" display="info@bancrete.com"/>
    <hyperlink ref="U156" r:id="rId60" display="ptorpey@iol.ie"/>
    <hyperlink ref="U23" r:id="rId61" display="clearyab@iol.ie"/>
    <hyperlink ref="U54" r:id="rId62" display="hamill.johnd@gmail.com"/>
    <hyperlink ref="U170" r:id="rId63" display="gerard.cummings@ucd.ie"/>
    <hyperlink ref="U171" r:id="rId64" display="vincentdodd@eircom.net"/>
    <hyperlink ref="U175" r:id="rId65" display="vincent.mccabe@ucd.ie"/>
    <hyperlink ref="AE95" r:id="rId66" display="dolap@eircom.net"/>
    <hyperlink ref="U95" r:id="rId67" display="jamcgetrick@eircom.net"/>
    <hyperlink ref="AE149" r:id="rId68" display="noel.somers@recoverex.ie"/>
    <hyperlink ref="AE154" r:id="rId69" display="sean.timoney@ucd.ie"/>
    <hyperlink ref="U9" r:id="rId70" display="ciaranblair@eircom.net "/>
    <hyperlink ref="U105" r:id="rId71" display="tedmooney@eircom.net"/>
    <hyperlink ref="U75" r:id="rId72" display="johnglennon@eircom.net"/>
    <hyperlink ref="U100" r:id="rId73" display="dmenzies@indigo.ie"/>
    <hyperlink ref="AE101" r:id="rId74" display="pmercer@flogas.ie"/>
    <hyperlink ref="U92" r:id="rId75" display="mailto:bmcd@ican.net"/>
    <hyperlink ref="AE93" r:id="rId76" display="mailto:tmcdonnell@walkair.ie"/>
    <hyperlink ref="U111" r:id="rId77" display="joanobyrne@comcast.net"/>
    <hyperlink ref="U89" r:id="rId78" display="mailto:jmccartie@eircom.net"/>
    <hyperlink ref="U45" r:id="rId79" display="mailto:merville63@eircom.net"/>
    <hyperlink ref="AE36" r:id="rId80" display="ldoody@cogeco.ca"/>
    <hyperlink ref="U97" r:id="rId81" display="reg.mchugh@iol.ie"/>
    <hyperlink ref="AE37" r:id="rId82" display="rada@clubi.ie"/>
    <hyperlink ref="AE98" r:id="rId83" display="brian.mckenna@ucd.ie"/>
    <hyperlink ref="AE42" r:id="rId84" display="Hevans@emicfocus.com"/>
    <hyperlink ref="AE148" r:id="rId85" display="pat@sheridanassociates.ie"/>
    <hyperlink ref="AE19" r:id="rId86" display="mailto:acampbell@pactiv.com"/>
    <hyperlink ref="AE51" r:id="rId87" display="msgranville@bluewin.ch"/>
    <hyperlink ref="U130" r:id="rId88" display="kevinpotoole@eircom.net"/>
    <hyperlink ref="AE17" r:id="rId89" display="mailto:pbyrne@usouthal.edu"/>
    <hyperlink ref="U63" r:id="rId90" display="kkeen@eircom.net"/>
    <hyperlink ref="U62" r:id="rId91" display="liamkearney@iol.ie"/>
    <hyperlink ref="U27" r:id="rId92" display="rco@gofree.indigo.ie"/>
    <hyperlink ref="U44" r:id="rId93" display="patrick.finlay@rogers.blackberry.net"/>
    <hyperlink ref="AE141" r:id="rId94" display="mailto:brianrossiter@pssservices.co.uk"/>
    <hyperlink ref="AE49" r:id="rId95" display="hank.fogarty@siac.ie"/>
    <hyperlink ref="AE144" r:id="rId96" display="sjryan@limerickcity.ie"/>
    <hyperlink ref="U67" r:id="rId97" display="mailto:meoceallaigh@hotmail.com"/>
    <hyperlink ref="AE70" r:id="rId98" display="mailto:paul.kilcullen@phoenix.ie"/>
    <hyperlink ref="U69" r:id="rId99" display="mailto:seamusmkenny@eircom.net"/>
    <hyperlink ref="AE74" r:id="rId100" display="mailto:tony.lawton@lawtonassociates.ie"/>
    <hyperlink ref="AE76" r:id="rId101" display="mailto:frank.lonergan@irishrail.ie"/>
    <hyperlink ref="AE52" r:id="rId102" display="mailto:guilmartins@eircom.net"/>
    <hyperlink ref="U146" r:id="rId103" display="mailto:shayryan@indigo.ie"/>
    <hyperlink ref="U177" r:id="rId104" display="patrick.oflynn@ucd.ie"/>
    <hyperlink ref="AE73" r:id="rId105" display="noel.lawler@nlce.ie"/>
    <hyperlink ref="U6" r:id="rId106" display="jgbar@eircom.net"/>
    <hyperlink ref="AE61" r:id="rId107" display="mail@tgp-limerick.com"/>
    <hyperlink ref="U174" r:id="rId108" display="jglacy@nebula.ucd.ie"/>
    <hyperlink ref="AE159" r:id="rId109" display="walter.wallace@esb.ie"/>
    <hyperlink ref="AE119" r:id="rId110" display="john.ohagan@tcd.ie"/>
    <hyperlink ref="AE109" r:id="rId111" display="mailto:gmurray@independent.ie"/>
    <hyperlink ref="U79" r:id="rId112" display="mailto:fmcdyer1@eircom.net"/>
    <hyperlink ref="U21" r:id="rId113" display="mailto:noel.casey@oceanfree.net"/>
    <hyperlink ref="AE152" r:id="rId114" display="david.taylor@sei.ie"/>
    <hyperlink ref="AE83" r:id="rId115" display="smadigan@telus.net"/>
    <hyperlink ref="AE24" r:id="rId116" display="ocleirigh@boc.ie"/>
    <hyperlink ref="AE150" r:id="rId117" display="rls@btt.ie"/>
    <hyperlink ref="AE114" r:id="rId118" display="joconnor@hess.com"/>
    <hyperlink ref="U30" r:id="rId119" display="niallconway@adelphia.net"/>
    <hyperlink ref="AE7" r:id="rId120" display="mailto:bbeary@ardri-lubrication.com"/>
    <hyperlink ref="U126" r:id="rId121" display="cathal.oluain@esbi.ie"/>
    <hyperlink ref="U11" r:id="rId122" display="dan.bolger@earthtech.ca"/>
    <hyperlink ref="U25" r:id="rId123" display="mailto:tom.cleary@boc.ie"/>
    <hyperlink ref="U29" r:id="rId124" display="walterconnor@eircom.net"/>
    <hyperlink ref="U33" r:id="rId125" display="curryjm@eircom.net"/>
    <hyperlink ref="U169" r:id="rId126" display="mailto:TCasey@aquavarra.ie"/>
    <hyperlink ref="U13" r:id="rId127" display="mailto:lb@ispo.ie"/>
    <hyperlink ref="U87" r:id="rId128" display="mailto:fmarum@nc.rr.com"/>
    <hyperlink ref="AE121" r:id="rId129" display="mailto:martin.ohora@esb.ie"/>
    <hyperlink ref="AE80" r:id="rId130" display="mailto:jerry.mcnamara@mailh.hse.ie"/>
    <hyperlink ref="U160" r:id="rId131" display="walshfra@msn.com"/>
    <hyperlink ref="U172" r:id="rId132" display="mailto:thomasgallagher@eircom.net"/>
    <hyperlink ref="P29" r:id="rId133" display="walterconnor@gmail.com"/>
  </hyperlinks>
  <printOptions gridLines="1"/>
  <pageMargins left="0.1968503937007874" right="0.1968503937007874" top="0" bottom="0" header="0" footer="0.1968503937007874"/>
  <pageSetup fitToHeight="2" fitToWidth="1" horizontalDpi="600" verticalDpi="600" orientation="portrait" paperSize="9" scale="33" r:id="rId136"/>
  <headerFooter alignWithMargins="0">
    <oddHeader>&amp;CPage &amp;P&amp;R&amp;F</oddHeader>
    <oddFooter>&amp;CPage &amp;P of &amp;N</oddFooter>
  </headerFooter>
  <legacyDrawing r:id="rId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Tony Allwright</cp:lastModifiedBy>
  <cp:lastPrinted>2007-08-15T21:11:35Z</cp:lastPrinted>
  <dcterms:created xsi:type="dcterms:W3CDTF">2007-01-25T14:39:29Z</dcterms:created>
  <dcterms:modified xsi:type="dcterms:W3CDTF">2016-07-26T14:10:20Z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